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4805" windowHeight="7890" tabRatio="769"/>
  </bookViews>
  <sheets>
    <sheet name="1 részszempont_belföldi" sheetId="1" r:id="rId1"/>
    <sheet name="2 részszempont_nemzetközi" sheetId="2" r:id="rId2"/>
    <sheet name="3 részszempont_pénztári" sheetId="3" r:id="rId3"/>
    <sheet name="4 menetkedvezmény" sheetId="4" r:id="rId4"/>
    <sheet name="Kitöltési útmutató, magyarázat" sheetId="5" r:id="rId5"/>
  </sheets>
  <definedNames>
    <definedName name="_xlnm._FilterDatabase" localSheetId="0" hidden="1">'1 részszempont_belföldi'!$A$2:$S$22</definedName>
    <definedName name="_xlnm._FilterDatabase" localSheetId="1" hidden="1">'2 részszempont_nemzetközi'!$A$2:$W$34</definedName>
    <definedName name="_xlnm._FilterDatabase" localSheetId="2" hidden="1">'3 részszempont_pénztári'!$A$2:$W$17</definedName>
    <definedName name="_xlnm.Print_Area" localSheetId="1">'2 részszempont_nemzetközi'!$A$1:$X$34</definedName>
    <definedName name="_xlnm.Print_Area" localSheetId="2">'3 részszempont_pénztári'!$A$1:$Q$17</definedName>
    <definedName name="_xlnm.Print_Area" localSheetId="3">'4 menetkedvezmény'!$A$1:$W$12</definedName>
    <definedName name="Z_B216AD50_4848_4116_BD14_3BA514C809B6_.wvu.FilterData" localSheetId="0" hidden="1">'1 részszempont_belföldi'!$A$2:$S$2</definedName>
    <definedName name="Z_B216AD50_4848_4116_BD14_3BA514C809B6_.wvu.PrintArea" localSheetId="0" hidden="1">'1 részszempont_belföldi'!$A$1:$S$22</definedName>
    <definedName name="Z_B216AD50_4848_4116_BD14_3BA514C809B6_.wvu.PrintArea" localSheetId="1" hidden="1">'2 részszempont_nemzetközi'!$A$1:$T$34</definedName>
    <definedName name="Z_B216AD50_4848_4116_BD14_3BA514C809B6_.wvu.PrintArea" localSheetId="2" hidden="1">'3 részszempont_pénztári'!$A$1:$N$17</definedName>
    <definedName name="Z_DD2A86E8_EBA8_4E26_A31F_A3ABE6092CAA_.wvu.FilterData" localSheetId="0" hidden="1">'1 részszempont_belföldi'!$A$2:$S$2</definedName>
    <definedName name="Z_DD2A86E8_EBA8_4E26_A31F_A3ABE6092CAA_.wvu.FilterData" localSheetId="1" hidden="1">'2 részszempont_nemzetközi'!$A$2:$W$2</definedName>
    <definedName name="Z_DD2A86E8_EBA8_4E26_A31F_A3ABE6092CAA_.wvu.FilterData" localSheetId="2" hidden="1">'3 részszempont_pénztári'!$A$2:$W$17</definedName>
    <definedName name="Z_DD2A86E8_EBA8_4E26_A31F_A3ABE6092CAA_.wvu.PrintArea" localSheetId="1" hidden="1">'2 részszempont_nemzetközi'!$A$1:$T$34</definedName>
    <definedName name="Z_DD2A86E8_EBA8_4E26_A31F_A3ABE6092CAA_.wvu.PrintArea" localSheetId="2" hidden="1">'3 részszempont_pénztári'!$A$1:$Q$17</definedName>
    <definedName name="Z_DD2A86E8_EBA8_4E26_A31F_A3ABE6092CAA_.wvu.PrintArea" localSheetId="3" hidden="1">'4 menetkedvezmény'!$A$1:$W$12</definedName>
  </definedNames>
  <calcPr calcId="145621"/>
  <customWorkbookViews>
    <customWorkbookView name="Dóka Zoltánné_MÁV-START_Technológia - Egyéni nézet" guid="{B216AD50-4848-4116-BD14-3BA514C809B6}" mergeInterval="0" personalView="1" maximized="1" windowWidth="1276" windowHeight="409" activeSheetId="2"/>
    <customWorkbookView name="Dóka Zoltánné_MÁV-START_Értékesítés Koordináció - Egyéni nézet" guid="{DD2A86E8-EBA8-4E26-A31F-A3ABE6092CAA}" mergeInterval="0" personalView="1" maximized="1" windowWidth="1920" windowHeight="854" tabRatio="769" activeSheetId="2"/>
  </customWorkbookViews>
</workbook>
</file>

<file path=xl/calcChain.xml><?xml version="1.0" encoding="utf-8"?>
<calcChain xmlns="http://schemas.openxmlformats.org/spreadsheetml/2006/main">
  <c r="V8" i="2" l="1"/>
  <c r="U19" i="1"/>
  <c r="U20" i="1"/>
  <c r="U18" i="1"/>
  <c r="U12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3" i="1"/>
  <c r="P20" i="1"/>
  <c r="P19" i="1"/>
  <c r="P18" i="1"/>
  <c r="P12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3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" i="2"/>
  <c r="P4" i="2"/>
  <c r="P5" i="2"/>
  <c r="P6" i="2"/>
  <c r="P7" i="2"/>
  <c r="P8" i="2"/>
  <c r="Q8" i="2" s="1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" i="2"/>
  <c r="T4" i="4"/>
  <c r="T5" i="4"/>
  <c r="T6" i="4"/>
  <c r="T7" i="4"/>
  <c r="T8" i="4"/>
  <c r="T9" i="4"/>
  <c r="T10" i="4"/>
  <c r="U4" i="4"/>
  <c r="U3" i="4"/>
  <c r="T3" i="4"/>
  <c r="U22" i="1" l="1"/>
  <c r="T21" i="1"/>
  <c r="P22" i="1"/>
  <c r="O21" i="1"/>
  <c r="V34" i="2"/>
  <c r="U33" i="2"/>
  <c r="Q34" i="2"/>
  <c r="P33" i="2"/>
  <c r="U12" i="4"/>
  <c r="T11" i="4"/>
  <c r="W3" i="1" l="1"/>
  <c r="V3" i="1"/>
  <c r="X3" i="2"/>
  <c r="W3" i="2"/>
  <c r="O4" i="3"/>
  <c r="O5" i="3"/>
  <c r="O6" i="3"/>
  <c r="O7" i="3"/>
  <c r="O8" i="3"/>
  <c r="O9" i="3"/>
  <c r="O17" i="3" s="1"/>
  <c r="O10" i="3"/>
  <c r="O11" i="3"/>
  <c r="O12" i="3"/>
  <c r="O13" i="3"/>
  <c r="O14" i="3"/>
  <c r="O15" i="3"/>
  <c r="O16" i="3"/>
  <c r="O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3" i="3"/>
  <c r="L17" i="3" s="1"/>
  <c r="P4" i="4"/>
  <c r="P12" i="4" s="1"/>
  <c r="W3" i="4" s="1"/>
  <c r="P3" i="4"/>
  <c r="O4" i="4"/>
  <c r="O5" i="4"/>
  <c r="O6" i="4"/>
  <c r="O7" i="4"/>
  <c r="O8" i="4"/>
  <c r="O9" i="4"/>
  <c r="O10" i="4"/>
  <c r="O3" i="4"/>
  <c r="P3" i="3" l="1"/>
  <c r="O11" i="4"/>
  <c r="V3" i="4" s="1"/>
  <c r="K17" i="3"/>
  <c r="N17" i="3" l="1"/>
</calcChain>
</file>

<file path=xl/sharedStrings.xml><?xml version="1.0" encoding="utf-8"?>
<sst xmlns="http://schemas.openxmlformats.org/spreadsheetml/2006/main" count="598" uniqueCount="295">
  <si>
    <t>Termék megnevezés</t>
  </si>
  <si>
    <t>Termék mintaszám</t>
  </si>
  <si>
    <t>Próbagyártás
egységár/db</t>
  </si>
  <si>
    <t>Lapok száma</t>
  </si>
  <si>
    <t>FIP borító (MOK)</t>
  </si>
  <si>
    <t>916-000</t>
  </si>
  <si>
    <t>190+190x92</t>
  </si>
  <si>
    <t>120-180 g /m2 levelezőlap</t>
  </si>
  <si>
    <t>FIP igazolvány (MOK)</t>
  </si>
  <si>
    <t>916-001</t>
  </si>
  <si>
    <t>147,5+147,5x102</t>
  </si>
  <si>
    <t>Helyi/belföldi közvetlen forgalmú űrjegy</t>
  </si>
  <si>
    <t>916-403</t>
  </si>
  <si>
    <t>200x200</t>
  </si>
  <si>
    <t>önátírós</t>
  </si>
  <si>
    <t>Utánfizetési űrjegy</t>
  </si>
  <si>
    <t>150x210</t>
  </si>
  <si>
    <t>Utasleadási lap</t>
  </si>
  <si>
    <t>916-415</t>
  </si>
  <si>
    <t>140x206</t>
  </si>
  <si>
    <t>Ruhatári letétjegy</t>
  </si>
  <si>
    <t>Igazolás</t>
  </si>
  <si>
    <t>916-436</t>
  </si>
  <si>
    <t>Szabadjegyek</t>
  </si>
  <si>
    <t>916-438
916-440</t>
  </si>
  <si>
    <t>29, 30, K-29, K-30,
Vasutas IC igazolvány</t>
  </si>
  <si>
    <t>70x100</t>
  </si>
  <si>
    <t>250 g/m2 matt műnyomó karton</t>
  </si>
  <si>
    <t>916-443</t>
  </si>
  <si>
    <t>A/6</t>
  </si>
  <si>
    <t>70 g/m2 MÁV vízjeles papír</t>
  </si>
  <si>
    <t>255x 96</t>
  </si>
  <si>
    <t>Viszonylat igazolás (tanulók részére)</t>
  </si>
  <si>
    <t>916-448</t>
  </si>
  <si>
    <t>103 x284</t>
  </si>
  <si>
    <t>170 gr-os optikai fehérítőmentes, fehér lev. lap</t>
  </si>
  <si>
    <t>CIV kiegészítő jegy</t>
  </si>
  <si>
    <t>916-506</t>
  </si>
  <si>
    <t>245x82</t>
  </si>
  <si>
    <t>CIV Részvonali jegy (B szelvény)</t>
  </si>
  <si>
    <t>916-507</t>
  </si>
  <si>
    <t>CIV csoportos jegy</t>
  </si>
  <si>
    <t>916-508</t>
  </si>
  <si>
    <t>A/4</t>
  </si>
  <si>
    <t>70-100 g/m2 MÁV vízjeles papír</t>
  </si>
  <si>
    <t>CIV Helybiztosítási okmány</t>
  </si>
  <si>
    <t>916-510</t>
  </si>
  <si>
    <t>200,025x82,55</t>
  </si>
  <si>
    <t>53-57 önátírós különféle színű</t>
  </si>
  <si>
    <t>CIV 03  Ellenőrzőszelvényes űrjegy</t>
  </si>
  <si>
    <t>916-511</t>
  </si>
  <si>
    <t>354x82</t>
  </si>
  <si>
    <t>Nemzetközi kerékpárjegy</t>
  </si>
  <si>
    <t>916-514</t>
  </si>
  <si>
    <t>1+2</t>
  </si>
  <si>
    <t>297x95</t>
  </si>
  <si>
    <t>250 g/m2 matt műnyomó karton, 100g/m2 MÁV vízjeles papír</t>
  </si>
  <si>
    <t>Készjegy</t>
  </si>
  <si>
    <t>200x82</t>
  </si>
  <si>
    <t>Közvetítő karton (MÁVRES)</t>
  </si>
  <si>
    <t>916-519</t>
  </si>
  <si>
    <t>200,03x82,5</t>
  </si>
  <si>
    <t>180 g/m2 levlap karton</t>
  </si>
  <si>
    <t>Euregio Spezial Wochenkarte</t>
  </si>
  <si>
    <t>916-522</t>
  </si>
  <si>
    <t>120-180 g /m2 levelezőlap, + önátírós</t>
  </si>
  <si>
    <t>Nemzetközi Menetjegy-megrendelő</t>
  </si>
  <si>
    <t>916-525</t>
  </si>
  <si>
    <t>203,2x82,55</t>
  </si>
  <si>
    <t>CIV borító 1 hónapos/4 napos/15 napos</t>
  </si>
  <si>
    <t>201+201x85</t>
  </si>
  <si>
    <t>CIV Részvételi jegy csoportos jegyhez</t>
  </si>
  <si>
    <t>916-529</t>
  </si>
  <si>
    <t>88x125</t>
  </si>
  <si>
    <t>120-180 g/m2 karton</t>
  </si>
  <si>
    <t>916-535
916-537</t>
  </si>
  <si>
    <t>80 g/m2 famentes</t>
  </si>
  <si>
    <t>Menetjegy tasak</t>
  </si>
  <si>
    <t>916-538
916-604</t>
  </si>
  <si>
    <t>Nemzetközi menetjegy tasak
Díszboríték (Ajándékutalványhoz)</t>
  </si>
  <si>
    <t>310 x230</t>
  </si>
  <si>
    <t>250g/m2 matt műnyomó karton</t>
  </si>
  <si>
    <t>A/4 3 példányos</t>
  </si>
  <si>
    <t>50-55 g/m2 önátírós</t>
  </si>
  <si>
    <t>Voucher</t>
  </si>
  <si>
    <t>916-554,555,
556,557,558</t>
  </si>
  <si>
    <t>58 g/m2 CFB önátírós</t>
  </si>
  <si>
    <t>916-560
916-561
916-562</t>
  </si>
  <si>
    <t>1. Csatlakozásmulasztás igazolásához
2. Menetjegy érvénytartamának meghosszabbításához
3. Utazás lemondáshoz</t>
  </si>
  <si>
    <t>A/4
145X95
90X35</t>
  </si>
  <si>
    <t>Öntapadós matrica</t>
  </si>
  <si>
    <t>Feljegyzés</t>
  </si>
  <si>
    <t>916-563
916-564</t>
  </si>
  <si>
    <t>Feljegyzés
Feljegyzés/Angol</t>
  </si>
  <si>
    <t xml:space="preserve">A/4
</t>
  </si>
  <si>
    <t>Szállodai megrendelő</t>
  </si>
  <si>
    <t>916-565</t>
  </si>
  <si>
    <t>Engedély (visszatérítési/kártérítési) A/6</t>
  </si>
  <si>
    <t>916-566</t>
  </si>
  <si>
    <t>Engedély (visszatérítési/kártérítési) A/5</t>
  </si>
  <si>
    <t>A/5</t>
  </si>
  <si>
    <t>Háromnyelvű késési igazolás</t>
  </si>
  <si>
    <t>916-568</t>
  </si>
  <si>
    <t>14,7x10,5</t>
  </si>
  <si>
    <t>70 v 80 g/m2 MÁV vízjeles papír</t>
  </si>
  <si>
    <t>Tájékoztató az általános szállítási feltételekről A/4</t>
  </si>
  <si>
    <t>916-577</t>
  </si>
  <si>
    <t>Tájékoztató az általános szállítási feltételekről A/5</t>
  </si>
  <si>
    <t>916-578</t>
  </si>
  <si>
    <t>916-605
916-606</t>
  </si>
  <si>
    <t>200 x 83</t>
  </si>
  <si>
    <t>Vasúti utazási igazolvány (Arcképes Igazolvány MOK készlete) )</t>
  </si>
  <si>
    <t>916-439</t>
  </si>
  <si>
    <t>9A, 9B, 10 C, 10 D</t>
  </si>
  <si>
    <t>300 g/m2 matt műnyomó karton</t>
  </si>
  <si>
    <t>Havi-félhavi 30 napos jegyek és nagyértékű bérletek</t>
  </si>
  <si>
    <t>Reformjegyek</t>
  </si>
  <si>
    <t>50x295</t>
  </si>
  <si>
    <t>Bárcajegyek</t>
  </si>
  <si>
    <t>Hitelezett bárcajegy</t>
  </si>
  <si>
    <t>40x60</t>
  </si>
  <si>
    <t>70g/m2 UV szálas, MÁV vízjeles, vegyvédett papír</t>
  </si>
  <si>
    <t>Helyjegy</t>
  </si>
  <si>
    <t>30x57</t>
  </si>
  <si>
    <t>916-575</t>
  </si>
  <si>
    <t>180 g/m2 fehér levlap+ fehéröntapadó ragasztó</t>
  </si>
  <si>
    <t>916-470</t>
  </si>
  <si>
    <t>145x210</t>
  </si>
  <si>
    <t>70 g/m2 natúr ofszet</t>
  </si>
  <si>
    <t>Utazási kupon 100:-Ft-os /500/1000/2000</t>
  </si>
  <si>
    <t>90x55</t>
  </si>
  <si>
    <t>A/5 nyomtatvány 4 példányos</t>
  </si>
  <si>
    <t>916-402
916-422</t>
  </si>
  <si>
    <t>Megrendelőlevél
Nyugta - Egyéb bevételi jegyzék</t>
  </si>
  <si>
    <t>Beszolgáltatások ismétlése</t>
  </si>
  <si>
    <t>916-432
916-567</t>
  </si>
  <si>
    <t>Beszolgáltatások ismétlése/
Valuta beszolgáltatások ismétlése</t>
  </si>
  <si>
    <t>80-90g famentes papír</t>
  </si>
  <si>
    <t>Bevételi pénztár bizonylat</t>
  </si>
  <si>
    <t>916-435</t>
  </si>
  <si>
    <t>92x202</t>
  </si>
  <si>
    <t>A/2 Nyilvántartó könyv önindigós</t>
  </si>
  <si>
    <t>916-449</t>
  </si>
  <si>
    <t>A/2</t>
  </si>
  <si>
    <t>A/4 négy példányos önindigós</t>
  </si>
  <si>
    <t>916-450</t>
  </si>
  <si>
    <t>Nyomdai megrendelőlevél</t>
  </si>
  <si>
    <t>A/5 kettő példányos önindigós</t>
  </si>
  <si>
    <t>916-552
916-711
916-712
916-802</t>
  </si>
  <si>
    <t>Igazolás Idegen valuta
Számadási jóváírási hiánylat
Számadási térítési hiánylat
Menetlevél</t>
  </si>
  <si>
    <t>Szolgálati megbízólevél</t>
  </si>
  <si>
    <t>916-701</t>
  </si>
  <si>
    <t>Szolgálati megbízólevél fényképes/fóliával</t>
  </si>
  <si>
    <t>916-702</t>
  </si>
  <si>
    <t>70 x 100</t>
  </si>
  <si>
    <t>A/5 három példányos önindigós nyomtatvány</t>
  </si>
  <si>
    <t>916-801</t>
  </si>
  <si>
    <t>Bevétel elszámolás (valuta)</t>
  </si>
  <si>
    <t>A/4 három példányos önindigós nyomtatvány</t>
  </si>
  <si>
    <t>916-803
916-804</t>
  </si>
  <si>
    <t>Jegyzőkönyv/
Pénztári elszámolás</t>
  </si>
  <si>
    <t>A/4 egy példányos</t>
  </si>
  <si>
    <t>916-805
916-806
916-809</t>
  </si>
  <si>
    <t>Külföldi kiküldetésí tanúsítvány és elszámolás
Menetlevél (külföldi)
Jegyelszámolás (betétlap Háló- és fekvőkocsik elszámolásához</t>
  </si>
  <si>
    <t>A/3 egy példányos</t>
  </si>
  <si>
    <t>916-807
916-808</t>
  </si>
  <si>
    <t>Pontozóív
Háló- és fekvőkocsi elszámolása</t>
  </si>
  <si>
    <t>A/3</t>
  </si>
  <si>
    <t>80-90 gr famentes papír</t>
  </si>
  <si>
    <t>Igazolvány (vasúti létesítményekbe történő belépéshez)</t>
  </si>
  <si>
    <t>916-810</t>
  </si>
  <si>
    <t>9x24,1</t>
  </si>
  <si>
    <t>Nemzetközi menetdíj-igazolás</t>
  </si>
  <si>
    <t>916-901</t>
  </si>
  <si>
    <t>Értékcikk bárca</t>
  </si>
  <si>
    <t>916-472</t>
  </si>
  <si>
    <t>Hologrammal</t>
  </si>
  <si>
    <t>Tervezett lehívandó éves db szám</t>
  </si>
  <si>
    <t>Informcáiós Tájékoztató lapok Europa Sparpreise/
Railplus</t>
  </si>
  <si>
    <t>Méret
(mm)</t>
  </si>
  <si>
    <t>Papír minőség</t>
  </si>
  <si>
    <t>Próbagyártás db</t>
  </si>
  <si>
    <t>Egységár/db</t>
  </si>
  <si>
    <t>Összesen:</t>
  </si>
  <si>
    <t>Összesen: (2.1.alszemponthoz)</t>
  </si>
  <si>
    <t>Összesen: (2.2. alszemponthoz)</t>
  </si>
  <si>
    <t>4 féle méretben</t>
  </si>
  <si>
    <t>1. Bp-Salzburg
2. Bp-Linz
3. Bp-Wien Zone 100
4. Euregio special Győr-Wien Zone 100
5. Záhony-Csop
6. Bp-Wiener Neustadt 
7. Bp -Wien
8. Budapest - Praha PID kirándulójegy városi közlekedéssel
9. Budapest - Praha kirándulójegy városi közlekedés néklül
10. Euregio speciál  Győr-Wien (városi közl.nélkül, menettérti)
11. Euregio speciál  Mosonmagyaróvár-Wien (városi közl.nélkül, menettérti)
12. Bp-Bratislava
13. EUR Mosonmagyaróvár-Wien Zone 100</t>
  </si>
  <si>
    <t>1. 916-515
2. 916-516
3. 916-517
4. 916-518
5. 916-521
6. 916-524
7. 916-551
8. 916-569
9. 916-570
10. 916-571
11. 916-572
12. 916-574
13. 916-520</t>
  </si>
  <si>
    <t>70 g-os MÁV vízjeles papír</t>
  </si>
  <si>
    <t xml:space="preserve">916-553
</t>
  </si>
  <si>
    <t>916-579</t>
  </si>
  <si>
    <t xml:space="preserve">Visszítérítési/Kártérítési igénybejelentő lap
</t>
  </si>
  <si>
    <t>40. mintaszámú szabadjegy</t>
  </si>
  <si>
    <t>916-528
916-527
916-530</t>
  </si>
  <si>
    <t>A/4
110x38,1
110x31,75
110x25,4
110x20,32</t>
  </si>
  <si>
    <t>916-417</t>
  </si>
  <si>
    <t>78x250</t>
  </si>
  <si>
    <t xml:space="preserve">A/6 </t>
  </si>
  <si>
    <t>Kifizetési bizonylat (euro/AK)</t>
  </si>
  <si>
    <t xml:space="preserve">A/4 2 példányos 
</t>
  </si>
  <si>
    <t>80,90 gr famentes papír</t>
  </si>
  <si>
    <t>80 g-osfamentes</t>
  </si>
  <si>
    <t>100 g/m2 vízjeles papír</t>
  </si>
  <si>
    <t>Információs Tájékoztató lapok</t>
  </si>
  <si>
    <t>916-445</t>
  </si>
  <si>
    <t>916-413
916-597
916-444</t>
  </si>
  <si>
    <t>Utánfizetési űrjegy
Balaton mix
Regionális űrjegy</t>
  </si>
  <si>
    <t>100x128</t>
  </si>
  <si>
    <t>916-599
916-600
916-601
916-602</t>
  </si>
  <si>
    <t>Bejelentőlap (boríték)</t>
  </si>
  <si>
    <t>916-501</t>
  </si>
  <si>
    <t>Bejelentőlap (kompenzációs)</t>
  </si>
  <si>
    <t>Boríték a 916-501-hez</t>
  </si>
  <si>
    <t>916-502</t>
  </si>
  <si>
    <t>LC6</t>
  </si>
  <si>
    <t>Összesen: (4.1 alszemponthoz)</t>
  </si>
  <si>
    <t>Összesen: (4.2. alszemponthoz)</t>
  </si>
  <si>
    <t>Összesen 1.1 alszempont szerint</t>
  </si>
  <si>
    <t>Összesen 1.2 alszempont szrint</t>
  </si>
  <si>
    <t>Vízjeles papír</t>
  </si>
  <si>
    <t>Vízjeles papír sapkázáshoz</t>
  </si>
  <si>
    <t>Tömb/lap</t>
  </si>
  <si>
    <t>Nyomás színe</t>
  </si>
  <si>
    <t>2+1
2+0
2+0</t>
  </si>
  <si>
    <t>2+0
2+1</t>
  </si>
  <si>
    <t>2+1
2+0</t>
  </si>
  <si>
    <t>1+0
1+0
1+1</t>
  </si>
  <si>
    <t>3+1</t>
  </si>
  <si>
    <t>1+1</t>
  </si>
  <si>
    <t>5+1</t>
  </si>
  <si>
    <t>2+1</t>
  </si>
  <si>
    <t>4+4</t>
  </si>
  <si>
    <t>3+1
3+1
3+1</t>
  </si>
  <si>
    <t>4+1</t>
  </si>
  <si>
    <t>1+0</t>
  </si>
  <si>
    <t>3+0
1+0
1+1</t>
  </si>
  <si>
    <t>4+0</t>
  </si>
  <si>
    <t>1+0
1+1</t>
  </si>
  <si>
    <t>1+0
1+0
1+0
1+1</t>
  </si>
  <si>
    <t>1+1
1+1</t>
  </si>
  <si>
    <t>2+0</t>
  </si>
  <si>
    <t>1+1
1+0</t>
  </si>
  <si>
    <t>3+2</t>
  </si>
  <si>
    <t>Ajándékutalvány 500 Ft-os/1000 Ft-os/2000 Ft-os/5000 Ft-os</t>
  </si>
  <si>
    <t>Hitelezett utazási utalvány</t>
  </si>
  <si>
    <t>Utazási utalvány</t>
  </si>
  <si>
    <t>170 g/m2 levelezőlap</t>
  </si>
  <si>
    <t>916-471</t>
  </si>
  <si>
    <t>80 gr/m2 ofszet</t>
  </si>
  <si>
    <t>Regiszteres könyv (szelvényes)</t>
  </si>
  <si>
    <t>Regiszteres könyv (kártyás)</t>
  </si>
  <si>
    <t>916+-473</t>
  </si>
  <si>
    <t>916-526
916-902</t>
  </si>
  <si>
    <t>RCT 2 Elektronikus menetj- és helyjegy
FIP szabadjegy szelvény</t>
  </si>
  <si>
    <t>Címke I.(etikett matrica)</t>
  </si>
  <si>
    <t>Címke II. (kézikönyv szerint)</t>
  </si>
  <si>
    <t>Címke III. (kézikönyv szerint)</t>
  </si>
  <si>
    <t>916-576</t>
  </si>
  <si>
    <t>2+0
4+0</t>
  </si>
  <si>
    <t>3+0
4+1
1+1</t>
  </si>
  <si>
    <t>2+0
1+0
1+0
1+0
4+1</t>
  </si>
  <si>
    <t>3+1
4+1</t>
  </si>
  <si>
    <t>2016_Belföldi jegyek, nyomtatványok 1.1 1.2</t>
  </si>
  <si>
    <t>2016_Nemzetközi jegy_2.1 2.2</t>
  </si>
  <si>
    <t>Kitöltési útmutató</t>
  </si>
  <si>
    <t>Igen</t>
  </si>
  <si>
    <t>170 gr-os optikai fehérítő mentes, fehér lev.lap</t>
  </si>
  <si>
    <t>170 gr/m2 sárga (natúr) lev.lap</t>
  </si>
  <si>
    <t>100 gr/m2 MÁV vízjeles</t>
  </si>
  <si>
    <t>100 gr/m2 UV szálas, MÁV vízjeles, vegyvédett papír</t>
  </si>
  <si>
    <t>Nem</t>
  </si>
  <si>
    <t>2016_Menetkedvezményi nyomtatványok 4.1 4.2</t>
  </si>
  <si>
    <t>2016_ Nyomtatványok 3.</t>
  </si>
  <si>
    <t>Ellenszolgáltatás értéke: (L és O oszlop összértéke) felolvasólapon feltüntetendő érték  a 3. részszempont tekintetében)</t>
  </si>
  <si>
    <t>Ellenszolgáltatás értéke: (O és T oszlop zölddel jelölt celláinak  összértéke) felolvasólapon feltüntetendő érték az 4.1. alszempont tekintetében)</t>
  </si>
  <si>
    <t>Ellenszolgáltatás értéke: (O és T oszlop zölddel jelölt celláinak  összértéke) felolvasólapon feltüntetendő érték  az 1.1. alszempont tekintetében</t>
  </si>
  <si>
    <t>Ellenszolgáltatás értéke (P és U oszlop zölddel jelölt celláinak összértéke) felolvasólapon feltüntetendő érték az 1.2. alszempont tekintetében)</t>
  </si>
  <si>
    <t>Ajánlat értéke (egységár és a tervezett éves db szám szorzata)</t>
  </si>
  <si>
    <t>Minden esetben csak a "zölddel jelölt" cellákat kell kitölteni.</t>
  </si>
  <si>
    <t>Az egységárak esetén az ár egy db jegyre, jegyszelvényre (tehát nem tömbre) vonatkozik. A tömb/lap adat csupán tájékoztató jelleggel bír (összhangban a műszaki specifikációval).</t>
  </si>
  <si>
    <t>Hologramos jegy, nyomtatvány esetén csak a hologram árát kérjük megadni.</t>
  </si>
  <si>
    <t>A lapok száma oszlop (E) azt montatja meg, hogy az adott termék vonatkozásában 1 db hány lapból áll.</t>
  </si>
  <si>
    <t>A 4. lap 7-es és 8-as tétele (regiszteres könyvek) esetében az egységárat 1 lapra kérjük megadni, tekintettel arra, hogy a ezen tételek esetében a lapok száma változó.</t>
  </si>
  <si>
    <t>Az a jegy, nyomtatvány, ami vízjeles papíron kerül legyártásra, ott a táblázat oszlopában jelzésre kerül amennyiben a sapkázást is azzal kérjük.</t>
  </si>
  <si>
    <r>
      <t>Ellenszolgáltatás értéke: (P és U oszlop</t>
    </r>
    <r>
      <rPr>
        <b/>
        <sz val="11"/>
        <rFont val="Calibri"/>
        <family val="2"/>
        <charset val="238"/>
        <scheme val="minor"/>
      </rPr>
      <t xml:space="preserve"> zölddel jelölt</t>
    </r>
    <r>
      <rPr>
        <b/>
        <sz val="11"/>
        <color theme="1"/>
        <rFont val="Calibri"/>
        <family val="2"/>
        <charset val="238"/>
        <scheme val="minor"/>
      </rPr>
      <t xml:space="preserve"> celláinak  összértéke) felolvasólapon feltüntetendő érték  a 4.2. alszempont tekintetében)</t>
    </r>
  </si>
  <si>
    <t>A 2. lap 23-as, 24-es és 25-ös tétele (címkék) esetében az egységárat ívre (10 ív) kérjük megadni.</t>
  </si>
  <si>
    <t>Ellenszolgáltatás értéke: (P és U oszlop celláinak  összértéke) felolvasólapon feltüntetendő érték  a 2.1. alszempont tekintetében)</t>
  </si>
  <si>
    <r>
      <t xml:space="preserve">Ellenszolgáltatás értéke: (Q és V oszlop </t>
    </r>
    <r>
      <rPr>
        <b/>
        <sz val="11"/>
        <rFont val="Calibri"/>
        <family val="2"/>
        <charset val="238"/>
        <scheme val="minor"/>
      </rPr>
      <t xml:space="preserve">zölddel jelölt </t>
    </r>
    <r>
      <rPr>
        <b/>
        <sz val="11"/>
        <color theme="1"/>
        <rFont val="Calibri"/>
        <family val="2"/>
        <charset val="238"/>
        <scheme val="minor"/>
      </rPr>
      <t>celláinak  összértéke) felolvasólapon feltüntetendő érték  a 2.2. alszempont tekintetében)</t>
    </r>
  </si>
  <si>
    <t>Hologram egységár /db</t>
  </si>
  <si>
    <t>Próbagyártás hologram
egységár/db</t>
  </si>
  <si>
    <t>Ajánlat értéke hologram próbagyártása esetén</t>
  </si>
  <si>
    <t>Ajánlat értéke hologramra vonatkozóan (hologram egységár és a tervezett éves db szám szorzata)</t>
  </si>
  <si>
    <t>Ajánlat értéke hologram próbagyártása esetén (a hologram próbagyártás egységárának és a próbagyártásra tervezett darabszámnak a szorzata)</t>
  </si>
  <si>
    <t>Ajánlat értéke a próbagyártás vonatkozásában (a próbagyártás egységár és a próbagyártásra tervezett darabszámnak a szorzata)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</si>
</sst>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/>
    <xf numFmtId="0" fontId="0" fillId="0" borderId="0" xfId="0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0" borderId="0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4" borderId="1" xfId="0" applyFont="1" applyFill="1" applyBorder="1"/>
    <xf numFmtId="0" fontId="0" fillId="5" borderId="1" xfId="0" applyFill="1" applyBorder="1"/>
    <xf numFmtId="0" fontId="0" fillId="5" borderId="1" xfId="0" applyFill="1" applyBorder="1" applyAlignment="1"/>
    <xf numFmtId="0" fontId="2" fillId="5" borderId="1" xfId="0" applyFont="1" applyFill="1" applyBorder="1" applyAlignment="1">
      <alignment wrapText="1"/>
    </xf>
    <xf numFmtId="0" fontId="3" fillId="5" borderId="1" xfId="0" applyFont="1" applyFill="1" applyBorder="1"/>
    <xf numFmtId="0" fontId="3" fillId="6" borderId="1" xfId="0" applyFont="1" applyFill="1" applyBorder="1"/>
    <xf numFmtId="0" fontId="0" fillId="2" borderId="0" xfId="0" applyFill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ont="1" applyFill="1" applyBorder="1"/>
    <xf numFmtId="0" fontId="0" fillId="0" borderId="2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5" fillId="0" borderId="0" xfId="0" applyFont="1" applyFill="1" applyBorder="1"/>
    <xf numFmtId="0" fontId="0" fillId="0" borderId="0" xfId="0" applyBorder="1"/>
    <xf numFmtId="0" fontId="0" fillId="0" borderId="2" xfId="0" applyFill="1" applyBorder="1" applyAlignment="1">
      <alignment vertical="center" wrapText="1"/>
    </xf>
    <xf numFmtId="3" fontId="0" fillId="0" borderId="1" xfId="0" applyNumberFormat="1" applyFont="1" applyBorder="1" applyAlignment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/>
    <xf numFmtId="0" fontId="0" fillId="7" borderId="1" xfId="0" applyFill="1" applyBorder="1"/>
    <xf numFmtId="17" fontId="0" fillId="0" borderId="1" xfId="0" applyNumberFormat="1" applyBorder="1" applyAlignment="1"/>
    <xf numFmtId="0" fontId="0" fillId="0" borderId="0" xfId="0" applyAlignment="1">
      <alignment horizontal="left" indent="2"/>
    </xf>
    <xf numFmtId="0" fontId="0" fillId="0" borderId="3" xfId="0" applyBorder="1" applyAlignment="1">
      <alignment horizontal="center"/>
    </xf>
    <xf numFmtId="0" fontId="0" fillId="8" borderId="1" xfId="0" applyFill="1" applyBorder="1" applyAlignment="1">
      <alignment wrapText="1"/>
    </xf>
    <xf numFmtId="0" fontId="0" fillId="0" borderId="0" xfId="0" applyBorder="1" applyAlignment="1"/>
    <xf numFmtId="0" fontId="0" fillId="8" borderId="1" xfId="0" applyFill="1" applyBorder="1"/>
    <xf numFmtId="0" fontId="3" fillId="4" borderId="1" xfId="0" applyFont="1" applyFill="1" applyBorder="1"/>
    <xf numFmtId="0" fontId="0" fillId="0" borderId="4" xfId="0" applyFill="1" applyBorder="1"/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Border="1"/>
    <xf numFmtId="0" fontId="6" fillId="6" borderId="1" xfId="0" applyFont="1" applyFill="1" applyBorder="1"/>
    <xf numFmtId="0" fontId="6" fillId="4" borderId="1" xfId="0" applyFont="1" applyFill="1" applyBorder="1"/>
    <xf numFmtId="0" fontId="3" fillId="3" borderId="2" xfId="0" applyFont="1" applyFill="1" applyBorder="1" applyAlignment="1">
      <alignment wrapText="1"/>
    </xf>
    <xf numFmtId="0" fontId="0" fillId="2" borderId="1" xfId="0" applyFill="1" applyBorder="1"/>
    <xf numFmtId="0" fontId="5" fillId="8" borderId="1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wrapText="1"/>
    </xf>
    <xf numFmtId="0" fontId="0" fillId="0" borderId="0" xfId="0" applyBorder="1" applyAlignment="1" applyProtection="1">
      <alignment horizontal="center"/>
      <protection hidden="1"/>
    </xf>
    <xf numFmtId="0" fontId="0" fillId="0" borderId="3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wrapText="1"/>
      <protection hidden="1"/>
    </xf>
    <xf numFmtId="0" fontId="0" fillId="3" borderId="1" xfId="0" applyFill="1" applyBorder="1" applyAlignment="1" applyProtection="1">
      <alignment wrapText="1"/>
      <protection locked="0"/>
    </xf>
    <xf numFmtId="0" fontId="3" fillId="2" borderId="1" xfId="0" applyFont="1" applyFill="1" applyBorder="1"/>
    <xf numFmtId="0" fontId="5" fillId="3" borderId="1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3" bestFit="1" customWidth="1"/>
    <col min="2" max="2" width="18" customWidth="1"/>
    <col min="3" max="3" width="12.42578125" bestFit="1" customWidth="1"/>
    <col min="4" max="4" width="22.140625" bestFit="1" customWidth="1"/>
    <col min="5" max="5" width="10.7109375" bestFit="1" customWidth="1"/>
    <col min="6" max="6" width="11" bestFit="1" customWidth="1"/>
    <col min="7" max="7" width="16.85546875" customWidth="1"/>
    <col min="8" max="8" width="17.42578125" bestFit="1" customWidth="1"/>
    <col min="9" max="9" width="6" customWidth="1"/>
    <col min="10" max="10" width="6.28515625" customWidth="1"/>
    <col min="11" max="11" width="5.85546875" customWidth="1"/>
    <col min="13" max="13" width="7.5703125" customWidth="1"/>
    <col min="14" max="14" width="7.28515625" customWidth="1"/>
    <col min="15" max="15" width="15" customWidth="1"/>
    <col min="16" max="16" width="17.28515625" customWidth="1"/>
    <col min="17" max="17" width="7.7109375" customWidth="1"/>
    <col min="20" max="20" width="18.85546875" customWidth="1"/>
    <col min="21" max="21" width="18.42578125" customWidth="1"/>
    <col min="22" max="22" width="27.140625" customWidth="1"/>
    <col min="23" max="23" width="21.140625" customWidth="1"/>
  </cols>
  <sheetData>
    <row r="1" spans="1:23" x14ac:dyDescent="0.25">
      <c r="A1" s="86" t="s">
        <v>263</v>
      </c>
      <c r="B1" s="86"/>
      <c r="C1" s="86"/>
      <c r="D1" s="86"/>
      <c r="E1" s="86"/>
      <c r="F1" s="86"/>
      <c r="G1" s="86"/>
      <c r="H1" s="86"/>
      <c r="I1" s="68"/>
      <c r="J1" s="68"/>
      <c r="K1" s="68"/>
      <c r="L1" s="69"/>
      <c r="M1" s="69"/>
      <c r="N1" s="69"/>
      <c r="O1" s="69"/>
      <c r="P1" s="69"/>
      <c r="Q1" s="69"/>
      <c r="R1" s="69"/>
      <c r="S1" s="69"/>
      <c r="T1" s="70"/>
      <c r="U1" s="70"/>
      <c r="V1" s="71"/>
      <c r="W1" s="71"/>
    </row>
    <row r="2" spans="1:23" ht="150" x14ac:dyDescent="0.25">
      <c r="A2" s="72"/>
      <c r="B2" s="73" t="s">
        <v>0</v>
      </c>
      <c r="C2" s="73" t="s">
        <v>1</v>
      </c>
      <c r="D2" s="73"/>
      <c r="E2" s="74" t="s">
        <v>3</v>
      </c>
      <c r="F2" s="74" t="s">
        <v>179</v>
      </c>
      <c r="G2" s="74" t="s">
        <v>180</v>
      </c>
      <c r="H2" s="73" t="s">
        <v>176</v>
      </c>
      <c r="I2" s="75" t="s">
        <v>220</v>
      </c>
      <c r="J2" s="75" t="s">
        <v>222</v>
      </c>
      <c r="K2" s="75" t="s">
        <v>223</v>
      </c>
      <c r="L2" s="74" t="s">
        <v>177</v>
      </c>
      <c r="M2" s="74" t="s">
        <v>182</v>
      </c>
      <c r="N2" s="74" t="s">
        <v>289</v>
      </c>
      <c r="O2" s="74" t="s">
        <v>278</v>
      </c>
      <c r="P2" s="74" t="s">
        <v>292</v>
      </c>
      <c r="Q2" s="74" t="s">
        <v>181</v>
      </c>
      <c r="R2" s="74" t="s">
        <v>2</v>
      </c>
      <c r="S2" s="74" t="s">
        <v>290</v>
      </c>
      <c r="T2" s="74" t="s">
        <v>294</v>
      </c>
      <c r="U2" s="74" t="s">
        <v>293</v>
      </c>
      <c r="V2" s="76" t="s">
        <v>276</v>
      </c>
      <c r="W2" s="76" t="s">
        <v>277</v>
      </c>
    </row>
    <row r="3" spans="1:23" ht="45" x14ac:dyDescent="0.25">
      <c r="A3" s="12">
        <v>1</v>
      </c>
      <c r="B3" s="1" t="s">
        <v>11</v>
      </c>
      <c r="C3" s="1" t="s">
        <v>12</v>
      </c>
      <c r="D3" s="1"/>
      <c r="E3" s="5">
        <v>3</v>
      </c>
      <c r="F3" s="5" t="s">
        <v>13</v>
      </c>
      <c r="G3" s="5" t="s">
        <v>14</v>
      </c>
      <c r="H3" s="1" t="s">
        <v>271</v>
      </c>
      <c r="I3" s="5" t="s">
        <v>271</v>
      </c>
      <c r="J3" s="5">
        <v>25</v>
      </c>
      <c r="K3" s="5" t="s">
        <v>224</v>
      </c>
      <c r="L3" s="41">
        <v>2500</v>
      </c>
      <c r="M3" s="79"/>
      <c r="N3" s="61"/>
      <c r="O3" s="49">
        <f>L3*M3</f>
        <v>0</v>
      </c>
      <c r="P3" s="61"/>
      <c r="Q3" s="5">
        <v>100</v>
      </c>
      <c r="R3" s="77"/>
      <c r="S3" s="61"/>
      <c r="T3" s="49">
        <f>Q3*R3</f>
        <v>0</v>
      </c>
      <c r="U3" s="61"/>
      <c r="V3" s="60">
        <f>O21+T21</f>
        <v>0</v>
      </c>
      <c r="W3" s="60">
        <f>P22+U22</f>
        <v>0</v>
      </c>
    </row>
    <row r="4" spans="1:23" ht="30" x14ac:dyDescent="0.25">
      <c r="A4" s="12">
        <v>2</v>
      </c>
      <c r="B4" s="5" t="s">
        <v>200</v>
      </c>
      <c r="C4" s="5" t="s">
        <v>191</v>
      </c>
      <c r="D4" s="5" t="s">
        <v>199</v>
      </c>
      <c r="E4" s="5">
        <v>2</v>
      </c>
      <c r="F4" s="5" t="s">
        <v>43</v>
      </c>
      <c r="G4" s="5" t="s">
        <v>14</v>
      </c>
      <c r="H4" s="5" t="s">
        <v>271</v>
      </c>
      <c r="I4" s="5" t="s">
        <v>271</v>
      </c>
      <c r="J4" s="5">
        <v>25</v>
      </c>
      <c r="K4" s="5" t="s">
        <v>225</v>
      </c>
      <c r="L4" s="41">
        <v>25000</v>
      </c>
      <c r="M4" s="79"/>
      <c r="N4" s="61"/>
      <c r="O4" s="49">
        <f t="shared" ref="O4:O20" si="0">L4*M4</f>
        <v>0</v>
      </c>
      <c r="P4" s="61"/>
      <c r="Q4" s="5">
        <v>100</v>
      </c>
      <c r="R4" s="77"/>
      <c r="S4" s="61"/>
      <c r="T4" s="49">
        <f t="shared" ref="T4:T20" si="1">Q4*R4</f>
        <v>0</v>
      </c>
      <c r="U4" s="61"/>
    </row>
    <row r="5" spans="1:23" ht="45" x14ac:dyDescent="0.25">
      <c r="A5" s="12">
        <v>3</v>
      </c>
      <c r="B5" s="1" t="s">
        <v>15</v>
      </c>
      <c r="C5" s="1" t="s">
        <v>206</v>
      </c>
      <c r="D5" s="1" t="s">
        <v>207</v>
      </c>
      <c r="E5" s="5">
        <v>2</v>
      </c>
      <c r="F5" s="5" t="s">
        <v>16</v>
      </c>
      <c r="G5" s="5" t="s">
        <v>14</v>
      </c>
      <c r="H5" s="1" t="s">
        <v>271</v>
      </c>
      <c r="I5" s="5" t="s">
        <v>271</v>
      </c>
      <c r="J5" s="5">
        <v>25</v>
      </c>
      <c r="K5" s="5" t="s">
        <v>226</v>
      </c>
      <c r="L5" s="41">
        <v>2500</v>
      </c>
      <c r="M5" s="79"/>
      <c r="N5" s="61"/>
      <c r="O5" s="49">
        <f t="shared" si="0"/>
        <v>0</v>
      </c>
      <c r="P5" s="61"/>
      <c r="Q5" s="5">
        <v>100</v>
      </c>
      <c r="R5" s="77"/>
      <c r="S5" s="61"/>
      <c r="T5" s="49">
        <f t="shared" si="1"/>
        <v>0</v>
      </c>
      <c r="U5" s="61"/>
      <c r="V5" s="37"/>
    </row>
    <row r="6" spans="1:23" ht="45" x14ac:dyDescent="0.25">
      <c r="A6" s="12">
        <v>4</v>
      </c>
      <c r="B6" s="1" t="s">
        <v>17</v>
      </c>
      <c r="C6" s="1" t="s">
        <v>18</v>
      </c>
      <c r="D6" s="1"/>
      <c r="E6" s="5">
        <v>3</v>
      </c>
      <c r="F6" s="5" t="s">
        <v>19</v>
      </c>
      <c r="G6" s="5" t="s">
        <v>14</v>
      </c>
      <c r="H6" s="1" t="s">
        <v>271</v>
      </c>
      <c r="I6" s="5" t="s">
        <v>271</v>
      </c>
      <c r="J6" s="5">
        <v>10</v>
      </c>
      <c r="K6" s="5" t="s">
        <v>227</v>
      </c>
      <c r="L6" s="41">
        <v>1000</v>
      </c>
      <c r="M6" s="79"/>
      <c r="N6" s="61"/>
      <c r="O6" s="49">
        <f t="shared" si="0"/>
        <v>0</v>
      </c>
      <c r="P6" s="61"/>
      <c r="Q6" s="5">
        <v>100</v>
      </c>
      <c r="R6" s="77"/>
      <c r="S6" s="61"/>
      <c r="T6" s="49">
        <f t="shared" si="1"/>
        <v>0</v>
      </c>
      <c r="U6" s="61"/>
      <c r="V6" s="38"/>
    </row>
    <row r="7" spans="1:23" ht="30" x14ac:dyDescent="0.25">
      <c r="A7" s="12">
        <v>5</v>
      </c>
      <c r="B7" s="1" t="s">
        <v>20</v>
      </c>
      <c r="C7" s="1" t="s">
        <v>196</v>
      </c>
      <c r="D7" s="1"/>
      <c r="E7" s="5">
        <v>1</v>
      </c>
      <c r="F7" s="5" t="s">
        <v>197</v>
      </c>
      <c r="G7" s="5" t="s">
        <v>189</v>
      </c>
      <c r="H7" s="1" t="s">
        <v>271</v>
      </c>
      <c r="I7" s="5" t="s">
        <v>266</v>
      </c>
      <c r="J7" s="5">
        <v>25</v>
      </c>
      <c r="K7" s="5" t="s">
        <v>228</v>
      </c>
      <c r="L7" s="41">
        <v>500</v>
      </c>
      <c r="M7" s="79"/>
      <c r="N7" s="61"/>
      <c r="O7" s="49">
        <f t="shared" si="0"/>
        <v>0</v>
      </c>
      <c r="P7" s="61"/>
      <c r="Q7" s="5">
        <v>100</v>
      </c>
      <c r="R7" s="77"/>
      <c r="S7" s="61"/>
      <c r="T7" s="49">
        <f t="shared" si="1"/>
        <v>0</v>
      </c>
      <c r="U7" s="61"/>
      <c r="V7" s="39"/>
    </row>
    <row r="8" spans="1:23" ht="30" x14ac:dyDescent="0.25">
      <c r="A8" s="12">
        <v>6</v>
      </c>
      <c r="B8" s="1" t="s">
        <v>21</v>
      </c>
      <c r="C8" s="1" t="s">
        <v>22</v>
      </c>
      <c r="D8" s="1"/>
      <c r="E8" s="5">
        <v>1</v>
      </c>
      <c r="F8" s="5" t="s">
        <v>208</v>
      </c>
      <c r="G8" s="5" t="s">
        <v>189</v>
      </c>
      <c r="H8" s="1" t="s">
        <v>271</v>
      </c>
      <c r="I8" s="5" t="s">
        <v>266</v>
      </c>
      <c r="J8" s="5">
        <v>25</v>
      </c>
      <c r="K8" s="5" t="s">
        <v>229</v>
      </c>
      <c r="L8" s="41">
        <v>5000</v>
      </c>
      <c r="M8" s="79"/>
      <c r="N8" s="61"/>
      <c r="O8" s="49">
        <f t="shared" si="0"/>
        <v>0</v>
      </c>
      <c r="P8" s="61"/>
      <c r="Q8" s="5">
        <v>100</v>
      </c>
      <c r="R8" s="77"/>
      <c r="S8" s="61"/>
      <c r="T8" s="49">
        <f t="shared" si="1"/>
        <v>0</v>
      </c>
      <c r="U8" s="61"/>
    </row>
    <row r="9" spans="1:23" ht="30" x14ac:dyDescent="0.25">
      <c r="A9" s="12">
        <v>7</v>
      </c>
      <c r="B9" s="5" t="s">
        <v>198</v>
      </c>
      <c r="C9" s="1"/>
      <c r="D9" s="5" t="s">
        <v>21</v>
      </c>
      <c r="E9" s="5">
        <v>1</v>
      </c>
      <c r="F9" s="5" t="s">
        <v>29</v>
      </c>
      <c r="G9" s="5" t="s">
        <v>189</v>
      </c>
      <c r="H9" s="1" t="s">
        <v>271</v>
      </c>
      <c r="I9" s="5" t="s">
        <v>266</v>
      </c>
      <c r="J9" s="5">
        <v>25</v>
      </c>
      <c r="K9" s="5" t="s">
        <v>229</v>
      </c>
      <c r="L9" s="41">
        <v>1000</v>
      </c>
      <c r="M9" s="79"/>
      <c r="N9" s="61"/>
      <c r="O9" s="49">
        <f t="shared" si="0"/>
        <v>0</v>
      </c>
      <c r="P9" s="61"/>
      <c r="Q9" s="5">
        <v>100</v>
      </c>
      <c r="R9" s="77"/>
      <c r="S9" s="61"/>
      <c r="T9" s="49">
        <f t="shared" si="1"/>
        <v>0</v>
      </c>
      <c r="U9" s="61"/>
    </row>
    <row r="10" spans="1:23" ht="45" x14ac:dyDescent="0.25">
      <c r="A10" s="12">
        <v>8</v>
      </c>
      <c r="B10" s="5" t="s">
        <v>32</v>
      </c>
      <c r="C10" s="5" t="s">
        <v>33</v>
      </c>
      <c r="D10" s="5"/>
      <c r="E10" s="5">
        <v>1</v>
      </c>
      <c r="F10" s="5" t="s">
        <v>34</v>
      </c>
      <c r="G10" s="5" t="s">
        <v>35</v>
      </c>
      <c r="H10" s="5" t="s">
        <v>271</v>
      </c>
      <c r="I10" s="5" t="s">
        <v>271</v>
      </c>
      <c r="J10" s="5"/>
      <c r="K10" s="5" t="s">
        <v>229</v>
      </c>
      <c r="L10" s="41">
        <v>1500</v>
      </c>
      <c r="M10" s="79"/>
      <c r="N10" s="61"/>
      <c r="O10" s="49">
        <f t="shared" si="0"/>
        <v>0</v>
      </c>
      <c r="P10" s="61"/>
      <c r="Q10" s="5">
        <v>100</v>
      </c>
      <c r="R10" s="77"/>
      <c r="S10" s="61"/>
      <c r="T10" s="49">
        <f t="shared" si="1"/>
        <v>0</v>
      </c>
      <c r="U10" s="61"/>
    </row>
    <row r="11" spans="1:23" ht="60" x14ac:dyDescent="0.25">
      <c r="A11" s="12">
        <v>9</v>
      </c>
      <c r="B11" s="1" t="s">
        <v>244</v>
      </c>
      <c r="C11" s="1" t="s">
        <v>109</v>
      </c>
      <c r="D11" s="1"/>
      <c r="E11" s="5">
        <v>1</v>
      </c>
      <c r="F11" s="5" t="s">
        <v>110</v>
      </c>
      <c r="G11" s="5" t="s">
        <v>269</v>
      </c>
      <c r="H11" s="1" t="s">
        <v>271</v>
      </c>
      <c r="I11" s="5" t="s">
        <v>266</v>
      </c>
      <c r="J11" s="5"/>
      <c r="K11" s="5" t="s">
        <v>230</v>
      </c>
      <c r="L11" s="41">
        <v>5000</v>
      </c>
      <c r="M11" s="79"/>
      <c r="N11" s="61"/>
      <c r="O11" s="49">
        <f t="shared" si="0"/>
        <v>0</v>
      </c>
      <c r="P11" s="61"/>
      <c r="Q11" s="5">
        <v>100</v>
      </c>
      <c r="R11" s="77"/>
      <c r="S11" s="61"/>
      <c r="T11" s="49">
        <f t="shared" si="1"/>
        <v>0</v>
      </c>
      <c r="U11" s="61"/>
    </row>
    <row r="12" spans="1:23" ht="60" x14ac:dyDescent="0.25">
      <c r="A12" s="12">
        <v>10</v>
      </c>
      <c r="B12" s="1" t="s">
        <v>115</v>
      </c>
      <c r="C12" s="1"/>
      <c r="D12" s="1"/>
      <c r="E12" s="5">
        <v>1</v>
      </c>
      <c r="F12" s="5" t="s">
        <v>26</v>
      </c>
      <c r="G12" s="5" t="s">
        <v>267</v>
      </c>
      <c r="H12" s="1" t="s">
        <v>266</v>
      </c>
      <c r="I12" s="5" t="s">
        <v>271</v>
      </c>
      <c r="J12" s="5">
        <v>10</v>
      </c>
      <c r="K12" s="5" t="s">
        <v>230</v>
      </c>
      <c r="L12" s="41">
        <v>1000</v>
      </c>
      <c r="M12" s="79"/>
      <c r="N12" s="79"/>
      <c r="O12" s="49">
        <f t="shared" si="0"/>
        <v>0</v>
      </c>
      <c r="P12" s="49">
        <f>L12*N12</f>
        <v>0</v>
      </c>
      <c r="Q12" s="5">
        <v>100</v>
      </c>
      <c r="R12" s="77"/>
      <c r="S12" s="77"/>
      <c r="T12" s="49">
        <f t="shared" si="1"/>
        <v>0</v>
      </c>
      <c r="U12" s="49">
        <f>Q12*S12</f>
        <v>0</v>
      </c>
    </row>
    <row r="13" spans="1:23" ht="30" x14ac:dyDescent="0.25">
      <c r="A13" s="12">
        <v>11</v>
      </c>
      <c r="B13" s="1" t="s">
        <v>116</v>
      </c>
      <c r="C13" s="1"/>
      <c r="D13" s="1"/>
      <c r="E13" s="5">
        <v>1</v>
      </c>
      <c r="F13" s="5" t="s">
        <v>117</v>
      </c>
      <c r="G13" s="5" t="s">
        <v>30</v>
      </c>
      <c r="H13" s="1" t="s">
        <v>271</v>
      </c>
      <c r="I13" s="5" t="s">
        <v>266</v>
      </c>
      <c r="J13" s="5">
        <v>25</v>
      </c>
      <c r="K13" s="5" t="s">
        <v>228</v>
      </c>
      <c r="L13" s="41">
        <v>2000</v>
      </c>
      <c r="M13" s="79"/>
      <c r="N13" s="61"/>
      <c r="O13" s="49">
        <f t="shared" si="0"/>
        <v>0</v>
      </c>
      <c r="P13" s="61"/>
      <c r="Q13" s="5">
        <v>100</v>
      </c>
      <c r="R13" s="77"/>
      <c r="S13" s="61"/>
      <c r="T13" s="49">
        <f t="shared" si="1"/>
        <v>0</v>
      </c>
      <c r="U13" s="61"/>
    </row>
    <row r="14" spans="1:23" ht="45" x14ac:dyDescent="0.25">
      <c r="A14" s="12">
        <v>12</v>
      </c>
      <c r="B14" s="1" t="s">
        <v>118</v>
      </c>
      <c r="C14" s="1"/>
      <c r="E14" s="5">
        <v>1</v>
      </c>
      <c r="F14" s="5" t="s">
        <v>120</v>
      </c>
      <c r="G14" s="5" t="s">
        <v>121</v>
      </c>
      <c r="H14" s="1" t="s">
        <v>271</v>
      </c>
      <c r="I14" s="5" t="s">
        <v>266</v>
      </c>
      <c r="J14" s="5"/>
      <c r="K14" s="5" t="s">
        <v>228</v>
      </c>
      <c r="L14" s="41">
        <v>1000</v>
      </c>
      <c r="M14" s="79"/>
      <c r="N14" s="61"/>
      <c r="O14" s="49">
        <f t="shared" si="0"/>
        <v>0</v>
      </c>
      <c r="P14" s="61"/>
      <c r="Q14" s="5">
        <v>100</v>
      </c>
      <c r="R14" s="77"/>
      <c r="S14" s="61"/>
      <c r="T14" s="49">
        <f t="shared" si="1"/>
        <v>0</v>
      </c>
      <c r="U14" s="61"/>
    </row>
    <row r="15" spans="1:23" ht="45" x14ac:dyDescent="0.25">
      <c r="A15" s="12">
        <v>13</v>
      </c>
      <c r="B15" s="1" t="s">
        <v>119</v>
      </c>
      <c r="C15" s="1"/>
      <c r="D15" s="1"/>
      <c r="E15" s="5">
        <v>1</v>
      </c>
      <c r="F15" s="5" t="s">
        <v>120</v>
      </c>
      <c r="G15" s="5" t="s">
        <v>121</v>
      </c>
      <c r="H15" s="1" t="s">
        <v>271</v>
      </c>
      <c r="I15" s="5" t="s">
        <v>266</v>
      </c>
      <c r="J15" s="5"/>
      <c r="K15" s="5" t="s">
        <v>231</v>
      </c>
      <c r="L15" s="41">
        <v>1000</v>
      </c>
      <c r="M15" s="79"/>
      <c r="N15" s="61"/>
      <c r="O15" s="49">
        <f t="shared" si="0"/>
        <v>0</v>
      </c>
      <c r="P15" s="61"/>
      <c r="Q15" s="5">
        <v>100</v>
      </c>
      <c r="R15" s="77"/>
      <c r="S15" s="61"/>
      <c r="T15" s="49">
        <f t="shared" si="1"/>
        <v>0</v>
      </c>
      <c r="U15" s="61"/>
    </row>
    <row r="16" spans="1:23" ht="30" x14ac:dyDescent="0.25">
      <c r="A16" s="12">
        <v>14</v>
      </c>
      <c r="B16" s="9" t="s">
        <v>122</v>
      </c>
      <c r="C16" s="10"/>
      <c r="D16" s="7"/>
      <c r="E16" s="5">
        <v>1</v>
      </c>
      <c r="F16" s="5" t="s">
        <v>123</v>
      </c>
      <c r="G16" s="5" t="s">
        <v>268</v>
      </c>
      <c r="H16" s="7" t="s">
        <v>271</v>
      </c>
      <c r="I16" s="5" t="s">
        <v>271</v>
      </c>
      <c r="J16" s="5"/>
      <c r="K16" s="5" t="s">
        <v>231</v>
      </c>
      <c r="L16" s="41">
        <v>1000</v>
      </c>
      <c r="M16" s="79"/>
      <c r="N16" s="61"/>
      <c r="O16" s="49">
        <f t="shared" si="0"/>
        <v>0</v>
      </c>
      <c r="P16" s="61"/>
      <c r="Q16" s="5">
        <v>100</v>
      </c>
      <c r="R16" s="77"/>
      <c r="S16" s="61"/>
      <c r="T16" s="49">
        <f t="shared" si="1"/>
        <v>0</v>
      </c>
      <c r="U16" s="61"/>
    </row>
    <row r="17" spans="1:29" ht="30" x14ac:dyDescent="0.25">
      <c r="A17" s="12">
        <v>15</v>
      </c>
      <c r="B17" s="1" t="s">
        <v>245</v>
      </c>
      <c r="C17" s="1" t="s">
        <v>126</v>
      </c>
      <c r="D17" s="46">
        <v>27030</v>
      </c>
      <c r="E17" s="5">
        <v>1</v>
      </c>
      <c r="F17" s="5" t="s">
        <v>127</v>
      </c>
      <c r="G17" s="5" t="s">
        <v>128</v>
      </c>
      <c r="H17" s="2" t="s">
        <v>271</v>
      </c>
      <c r="I17" s="5" t="s">
        <v>271</v>
      </c>
      <c r="J17" s="5"/>
      <c r="K17" s="5" t="s">
        <v>231</v>
      </c>
      <c r="L17" s="41">
        <v>1000</v>
      </c>
      <c r="M17" s="79"/>
      <c r="N17" s="61"/>
      <c r="O17" s="49">
        <f t="shared" si="0"/>
        <v>0</v>
      </c>
      <c r="P17" s="61"/>
      <c r="Q17" s="5">
        <v>100</v>
      </c>
      <c r="R17" s="77"/>
      <c r="S17" s="61"/>
      <c r="T17" s="49">
        <f t="shared" si="1"/>
        <v>0</v>
      </c>
      <c r="U17" s="61"/>
    </row>
    <row r="18" spans="1:29" ht="60" x14ac:dyDescent="0.25">
      <c r="A18" s="12">
        <v>16</v>
      </c>
      <c r="B18" s="9" t="s">
        <v>129</v>
      </c>
      <c r="C18" s="10" t="s">
        <v>209</v>
      </c>
      <c r="D18" s="2"/>
      <c r="E18" s="5">
        <v>1</v>
      </c>
      <c r="F18" s="5" t="s">
        <v>130</v>
      </c>
      <c r="G18" s="5" t="s">
        <v>270</v>
      </c>
      <c r="H18" s="2" t="s">
        <v>266</v>
      </c>
      <c r="I18" s="5" t="s">
        <v>271</v>
      </c>
      <c r="J18" s="5"/>
      <c r="K18" s="5" t="s">
        <v>232</v>
      </c>
      <c r="L18" s="41">
        <v>3400</v>
      </c>
      <c r="M18" s="79"/>
      <c r="N18" s="79"/>
      <c r="O18" s="49">
        <f t="shared" si="0"/>
        <v>0</v>
      </c>
      <c r="P18" s="49">
        <f>L18*N18</f>
        <v>0</v>
      </c>
      <c r="Q18" s="5">
        <v>100</v>
      </c>
      <c r="R18" s="77"/>
      <c r="S18" s="77"/>
      <c r="T18" s="49">
        <f t="shared" si="1"/>
        <v>0</v>
      </c>
      <c r="U18" s="49">
        <f>Q18*S18</f>
        <v>0</v>
      </c>
    </row>
    <row r="19" spans="1:29" ht="30" x14ac:dyDescent="0.25">
      <c r="A19" s="12">
        <v>17</v>
      </c>
      <c r="B19" s="17" t="s">
        <v>150</v>
      </c>
      <c r="C19" s="10" t="s">
        <v>151</v>
      </c>
      <c r="D19" s="7"/>
      <c r="E19" s="5">
        <v>1</v>
      </c>
      <c r="F19" s="5" t="s">
        <v>26</v>
      </c>
      <c r="G19" s="5" t="s">
        <v>76</v>
      </c>
      <c r="H19" s="7" t="s">
        <v>266</v>
      </c>
      <c r="I19" s="6" t="s">
        <v>271</v>
      </c>
      <c r="J19" s="6"/>
      <c r="K19" s="6" t="s">
        <v>232</v>
      </c>
      <c r="L19" s="41">
        <v>500</v>
      </c>
      <c r="M19" s="79"/>
      <c r="N19" s="79"/>
      <c r="O19" s="49">
        <f t="shared" si="0"/>
        <v>0</v>
      </c>
      <c r="P19" s="49">
        <f>L19*N19</f>
        <v>0</v>
      </c>
      <c r="Q19" s="5">
        <v>100</v>
      </c>
      <c r="R19" s="77"/>
      <c r="S19" s="77"/>
      <c r="T19" s="49">
        <f t="shared" si="1"/>
        <v>0</v>
      </c>
      <c r="U19" s="49">
        <f t="shared" ref="U19:U20" si="2">Q19*S19</f>
        <v>0</v>
      </c>
      <c r="V19" s="19"/>
      <c r="W19" s="19"/>
      <c r="X19" s="19"/>
      <c r="Y19" s="19"/>
      <c r="Z19" s="19"/>
      <c r="AA19" s="19"/>
      <c r="AB19" s="19"/>
      <c r="AC19" s="19"/>
    </row>
    <row r="20" spans="1:29" ht="39" x14ac:dyDescent="0.25">
      <c r="A20" s="12">
        <v>18</v>
      </c>
      <c r="B20" s="9" t="s">
        <v>152</v>
      </c>
      <c r="C20" s="10" t="s">
        <v>153</v>
      </c>
      <c r="D20" s="7" t="s">
        <v>150</v>
      </c>
      <c r="E20" s="5">
        <v>1</v>
      </c>
      <c r="F20" s="5" t="s">
        <v>154</v>
      </c>
      <c r="G20" s="5" t="s">
        <v>27</v>
      </c>
      <c r="H20" s="7" t="s">
        <v>266</v>
      </c>
      <c r="I20" s="5" t="s">
        <v>271</v>
      </c>
      <c r="J20" s="5"/>
      <c r="K20" s="5" t="s">
        <v>232</v>
      </c>
      <c r="L20" s="41">
        <v>100</v>
      </c>
      <c r="M20" s="79"/>
      <c r="N20" s="79"/>
      <c r="O20" s="49">
        <f t="shared" si="0"/>
        <v>0</v>
      </c>
      <c r="P20" s="49">
        <f>L20*N20</f>
        <v>0</v>
      </c>
      <c r="Q20" s="5">
        <v>100</v>
      </c>
      <c r="R20" s="77"/>
      <c r="S20" s="77"/>
      <c r="T20" s="49">
        <f t="shared" si="1"/>
        <v>0</v>
      </c>
      <c r="U20" s="49">
        <f t="shared" si="2"/>
        <v>0</v>
      </c>
      <c r="V20" s="19"/>
      <c r="W20" s="19"/>
      <c r="X20" s="19"/>
      <c r="Y20" s="19"/>
      <c r="Z20" s="19"/>
      <c r="AA20" s="19"/>
      <c r="AB20" s="19"/>
      <c r="AC20" s="19"/>
    </row>
    <row r="21" spans="1:29" ht="26.25" x14ac:dyDescent="0.25">
      <c r="A21" s="26"/>
      <c r="B21" s="28" t="s">
        <v>218</v>
      </c>
      <c r="C21" s="27"/>
      <c r="D21" s="27"/>
      <c r="E21" s="27"/>
      <c r="F21" s="27"/>
      <c r="G21" s="27"/>
      <c r="H21" s="27"/>
      <c r="I21" s="26"/>
      <c r="J21" s="26"/>
      <c r="K21" s="26"/>
      <c r="L21" s="26"/>
      <c r="M21" s="26"/>
      <c r="N21" s="26"/>
      <c r="O21" s="30">
        <f>SUM(O3:O20)</f>
        <v>0</v>
      </c>
      <c r="P21" s="26"/>
      <c r="Q21" s="26"/>
      <c r="R21" s="26"/>
      <c r="S21" s="26"/>
      <c r="T21" s="30">
        <f>SUM(T3:T20)</f>
        <v>0</v>
      </c>
      <c r="U21" s="26"/>
    </row>
    <row r="22" spans="1:29" ht="26.25" x14ac:dyDescent="0.25">
      <c r="A22" s="26"/>
      <c r="B22" s="28" t="s">
        <v>219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30">
        <f>SUM(P3:P20)</f>
        <v>0</v>
      </c>
      <c r="Q22" s="26"/>
      <c r="R22" s="26"/>
      <c r="S22" s="26"/>
      <c r="T22" s="26"/>
      <c r="U22" s="30">
        <f>SUM(U3:U20)</f>
        <v>0</v>
      </c>
    </row>
    <row r="32" spans="1:29" x14ac:dyDescent="0.25">
      <c r="B32" s="23"/>
    </row>
    <row r="33" spans="2:2" x14ac:dyDescent="0.25">
      <c r="B33" s="23"/>
    </row>
    <row r="34" spans="2:2" x14ac:dyDescent="0.25">
      <c r="B34" s="23"/>
    </row>
    <row r="35" spans="2:2" x14ac:dyDescent="0.25">
      <c r="B35" s="23"/>
    </row>
    <row r="36" spans="2:2" x14ac:dyDescent="0.25">
      <c r="B36" s="8"/>
    </row>
    <row r="37" spans="2:2" x14ac:dyDescent="0.25">
      <c r="B37" s="8"/>
    </row>
  </sheetData>
  <sheetProtection password="FF3B" sheet="1" objects="1" scenarios="1"/>
  <autoFilter ref="A2:S22"/>
  <customSheetViews>
    <customSheetView guid="{B216AD50-4848-4116-BD14-3BA514C809B6}" printArea="1" showAutoFilter="1">
      <pane xSplit="3" ySplit="2" topLeftCell="D10" activePane="bottomRight" state="frozen"/>
      <selection pane="bottomRight" activeCell="O2" sqref="O2:R2"/>
      <pageMargins left="0.7" right="0.7" top="0.75" bottom="0.75" header="0.3" footer="0.3"/>
      <pageSetup paperSize="256" orientation="landscape" horizontalDpi="300" verticalDpi="300" r:id="rId1"/>
      <autoFilter ref="A2:R2"/>
    </customSheetView>
    <customSheetView guid="{DD2A86E8-EBA8-4E26-A31F-A3ABE6092CAA}" showAutoFilter="1">
      <pane xSplit="3" ySplit="2" topLeftCell="D12" activePane="bottomRight" state="frozen"/>
      <selection pane="bottomRight" activeCell="G20" sqref="G20"/>
      <pageMargins left="0.70866141732283472" right="0.70866141732283472" top="0.74803149606299213" bottom="0.74803149606299213" header="0.31496062992125984" footer="0.31496062992125984"/>
      <pageSetup paperSize="256" scale="55" orientation="landscape" horizontalDpi="300" verticalDpi="300" r:id="rId2"/>
      <autoFilter ref="A2:P2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zoomScale="87" zoomScaleNormal="87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T2" sqref="T2"/>
    </sheetView>
  </sheetViews>
  <sheetFormatPr defaultRowHeight="15" x14ac:dyDescent="0.25"/>
  <cols>
    <col min="1" max="1" width="3.28515625" customWidth="1"/>
    <col min="2" max="2" width="24.7109375" customWidth="1"/>
    <col min="3" max="3" width="8.140625" customWidth="1"/>
    <col min="4" max="4" width="14.140625" customWidth="1"/>
    <col min="5" max="5" width="8.5703125" bestFit="1" customWidth="1"/>
    <col min="6" max="6" width="9.42578125" customWidth="1"/>
    <col min="7" max="7" width="25.42578125" customWidth="1"/>
    <col min="8" max="8" width="9.42578125" bestFit="1" customWidth="1"/>
    <col min="9" max="9" width="7.5703125" customWidth="1"/>
    <col min="10" max="10" width="7.85546875" customWidth="1"/>
    <col min="11" max="11" width="6.5703125" customWidth="1"/>
    <col min="12" max="12" width="7.28515625" customWidth="1"/>
    <col min="13" max="13" width="9" customWidth="1"/>
    <col min="14" max="14" width="6.5703125" customWidth="1"/>
    <col min="15" max="15" width="12.140625" customWidth="1"/>
    <col min="16" max="16" width="15.140625" bestFit="1" customWidth="1"/>
    <col min="17" max="17" width="15.5703125" customWidth="1"/>
    <col min="18" max="18" width="8" customWidth="1"/>
    <col min="20" max="20" width="17.85546875" customWidth="1"/>
    <col min="21" max="21" width="17.5703125" customWidth="1"/>
    <col min="22" max="22" width="16.5703125" customWidth="1"/>
    <col min="23" max="23" width="24.5703125" customWidth="1"/>
    <col min="24" max="24" width="28.5703125" customWidth="1"/>
  </cols>
  <sheetData>
    <row r="1" spans="1:24" x14ac:dyDescent="0.25">
      <c r="A1" s="87" t="s">
        <v>264</v>
      </c>
      <c r="B1" s="87"/>
      <c r="C1" s="87"/>
      <c r="D1" s="87"/>
      <c r="E1" s="87"/>
      <c r="F1" s="87"/>
      <c r="G1" s="87"/>
      <c r="H1" s="87"/>
      <c r="N1" s="44"/>
      <c r="O1" s="42"/>
      <c r="P1" s="48"/>
      <c r="Q1" s="48"/>
      <c r="R1" s="42"/>
      <c r="S1" s="42"/>
    </row>
    <row r="2" spans="1:24" ht="165" x14ac:dyDescent="0.25">
      <c r="A2" s="12"/>
      <c r="B2" s="15" t="s">
        <v>0</v>
      </c>
      <c r="C2" s="3" t="s">
        <v>1</v>
      </c>
      <c r="D2" s="3"/>
      <c r="E2" s="4" t="s">
        <v>3</v>
      </c>
      <c r="F2" s="4" t="s">
        <v>179</v>
      </c>
      <c r="G2" s="4" t="s">
        <v>180</v>
      </c>
      <c r="H2" s="3" t="s">
        <v>176</v>
      </c>
      <c r="I2" s="65" t="s">
        <v>220</v>
      </c>
      <c r="J2" s="66" t="s">
        <v>221</v>
      </c>
      <c r="K2" s="65" t="s">
        <v>222</v>
      </c>
      <c r="L2" s="65" t="s">
        <v>223</v>
      </c>
      <c r="M2" s="65" t="s">
        <v>177</v>
      </c>
      <c r="N2" s="74" t="s">
        <v>182</v>
      </c>
      <c r="O2" s="74" t="s">
        <v>289</v>
      </c>
      <c r="P2" s="74" t="s">
        <v>278</v>
      </c>
      <c r="Q2" s="74" t="s">
        <v>292</v>
      </c>
      <c r="R2" s="74" t="s">
        <v>181</v>
      </c>
      <c r="S2" s="74" t="s">
        <v>2</v>
      </c>
      <c r="T2" s="74" t="s">
        <v>294</v>
      </c>
      <c r="U2" s="74" t="s">
        <v>293</v>
      </c>
      <c r="V2" s="74" t="s">
        <v>291</v>
      </c>
      <c r="W2" s="32" t="s">
        <v>287</v>
      </c>
      <c r="X2" s="32" t="s">
        <v>288</v>
      </c>
    </row>
    <row r="3" spans="1:24" ht="45" x14ac:dyDescent="0.25">
      <c r="A3" s="6">
        <v>1</v>
      </c>
      <c r="B3" t="s">
        <v>69</v>
      </c>
      <c r="C3" s="5" t="s">
        <v>194</v>
      </c>
      <c r="D3" s="5"/>
      <c r="E3" s="5">
        <v>1</v>
      </c>
      <c r="F3" s="5" t="s">
        <v>70</v>
      </c>
      <c r="G3" s="5" t="s">
        <v>7</v>
      </c>
      <c r="H3" s="5" t="s">
        <v>271</v>
      </c>
      <c r="I3" s="12" t="s">
        <v>271</v>
      </c>
      <c r="J3" s="12" t="s">
        <v>271</v>
      </c>
      <c r="K3" s="12"/>
      <c r="L3" s="61" t="s">
        <v>229</v>
      </c>
      <c r="M3" s="12">
        <v>25000</v>
      </c>
      <c r="N3" s="79"/>
      <c r="O3" s="82"/>
      <c r="P3" s="49">
        <f>M3*N3</f>
        <v>0</v>
      </c>
      <c r="Q3" s="82"/>
      <c r="R3" s="5">
        <v>100</v>
      </c>
      <c r="S3" s="77"/>
      <c r="T3" s="82"/>
      <c r="U3" s="51">
        <f>R3*S3</f>
        <v>0</v>
      </c>
      <c r="V3" s="82"/>
      <c r="W3" s="67">
        <f>P33+U33</f>
        <v>0</v>
      </c>
      <c r="X3" s="67">
        <f>Q34+V34</f>
        <v>0</v>
      </c>
    </row>
    <row r="4" spans="1:24" ht="45" x14ac:dyDescent="0.25">
      <c r="A4" s="6">
        <v>2</v>
      </c>
      <c r="B4" s="16" t="s">
        <v>49</v>
      </c>
      <c r="C4" s="5" t="s">
        <v>50</v>
      </c>
      <c r="D4" s="5"/>
      <c r="E4" s="5">
        <v>2</v>
      </c>
      <c r="F4" s="5" t="s">
        <v>51</v>
      </c>
      <c r="G4" s="5" t="s">
        <v>30</v>
      </c>
      <c r="H4" s="5" t="s">
        <v>271</v>
      </c>
      <c r="I4" s="12" t="s">
        <v>266</v>
      </c>
      <c r="J4" s="12" t="s">
        <v>266</v>
      </c>
      <c r="K4" s="12">
        <v>25</v>
      </c>
      <c r="L4" s="11" t="s">
        <v>259</v>
      </c>
      <c r="M4" s="12">
        <v>26000</v>
      </c>
      <c r="N4" s="79"/>
      <c r="O4" s="82"/>
      <c r="P4" s="49">
        <f t="shared" ref="P4:P32" si="0">M4*N4</f>
        <v>0</v>
      </c>
      <c r="Q4" s="82"/>
      <c r="R4" s="5">
        <v>100</v>
      </c>
      <c r="S4" s="77"/>
      <c r="T4" s="82"/>
      <c r="U4" s="51">
        <f t="shared" ref="U4:U32" si="1">R4*S4</f>
        <v>0</v>
      </c>
      <c r="V4" s="82"/>
    </row>
    <row r="5" spans="1:24" ht="30" x14ac:dyDescent="0.25">
      <c r="A5" s="6">
        <v>3</v>
      </c>
      <c r="B5" s="16" t="s">
        <v>39</v>
      </c>
      <c r="C5" s="5" t="s">
        <v>40</v>
      </c>
      <c r="D5" s="5"/>
      <c r="E5" s="5">
        <v>2</v>
      </c>
      <c r="F5" s="5" t="s">
        <v>38</v>
      </c>
      <c r="G5" s="5" t="s">
        <v>30</v>
      </c>
      <c r="H5" s="5" t="s">
        <v>271</v>
      </c>
      <c r="I5" s="12" t="s">
        <v>266</v>
      </c>
      <c r="J5" s="12" t="s">
        <v>266</v>
      </c>
      <c r="K5" s="12">
        <v>25</v>
      </c>
      <c r="L5" s="11" t="s">
        <v>259</v>
      </c>
      <c r="M5" s="12">
        <v>3300</v>
      </c>
      <c r="N5" s="79"/>
      <c r="O5" s="82"/>
      <c r="P5" s="49">
        <f t="shared" si="0"/>
        <v>0</v>
      </c>
      <c r="Q5" s="82"/>
      <c r="R5" s="5">
        <v>100</v>
      </c>
      <c r="S5" s="77"/>
      <c r="T5" s="82"/>
      <c r="U5" s="51">
        <f t="shared" si="1"/>
        <v>0</v>
      </c>
      <c r="V5" s="82"/>
    </row>
    <row r="6" spans="1:24" ht="30" x14ac:dyDescent="0.25">
      <c r="A6" s="6">
        <v>4</v>
      </c>
      <c r="B6" s="16" t="s">
        <v>36</v>
      </c>
      <c r="C6" s="5" t="s">
        <v>37</v>
      </c>
      <c r="D6" s="5"/>
      <c r="E6" s="5">
        <v>2</v>
      </c>
      <c r="F6" s="6" t="s">
        <v>38</v>
      </c>
      <c r="G6" s="5" t="s">
        <v>30</v>
      </c>
      <c r="H6" s="5" t="s">
        <v>271</v>
      </c>
      <c r="I6" s="12" t="s">
        <v>266</v>
      </c>
      <c r="J6" s="12" t="s">
        <v>266</v>
      </c>
      <c r="K6" s="12">
        <v>25</v>
      </c>
      <c r="L6" s="11" t="s">
        <v>259</v>
      </c>
      <c r="M6" s="12">
        <v>300</v>
      </c>
      <c r="N6" s="79"/>
      <c r="O6" s="82"/>
      <c r="P6" s="49">
        <f t="shared" si="0"/>
        <v>0</v>
      </c>
      <c r="Q6" s="82"/>
      <c r="R6" s="5">
        <v>100</v>
      </c>
      <c r="S6" s="77"/>
      <c r="T6" s="82"/>
      <c r="U6" s="51">
        <f t="shared" si="1"/>
        <v>0</v>
      </c>
      <c r="V6" s="82"/>
    </row>
    <row r="7" spans="1:24" ht="99.95" customHeight="1" x14ac:dyDescent="0.25">
      <c r="A7" s="6">
        <v>5</v>
      </c>
      <c r="B7" s="40" t="s">
        <v>57</v>
      </c>
      <c r="C7" s="5" t="s">
        <v>188</v>
      </c>
      <c r="D7" s="5" t="s">
        <v>187</v>
      </c>
      <c r="E7" s="5">
        <v>1</v>
      </c>
      <c r="F7" s="5" t="s">
        <v>58</v>
      </c>
      <c r="G7" s="5" t="s">
        <v>30</v>
      </c>
      <c r="H7" s="5" t="s">
        <v>271</v>
      </c>
      <c r="I7" s="12" t="s">
        <v>266</v>
      </c>
      <c r="J7" s="12" t="s">
        <v>266</v>
      </c>
      <c r="K7" s="12">
        <v>25</v>
      </c>
      <c r="L7" s="61" t="s">
        <v>234</v>
      </c>
      <c r="M7" s="12">
        <v>27000</v>
      </c>
      <c r="N7" s="79"/>
      <c r="O7" s="82"/>
      <c r="P7" s="49">
        <f t="shared" si="0"/>
        <v>0</v>
      </c>
      <c r="Q7" s="82"/>
      <c r="R7" s="5">
        <v>100</v>
      </c>
      <c r="S7" s="77"/>
      <c r="T7" s="82"/>
      <c r="U7" s="51">
        <f t="shared" si="1"/>
        <v>0</v>
      </c>
      <c r="V7" s="82"/>
    </row>
    <row r="8" spans="1:24" ht="45" x14ac:dyDescent="0.25">
      <c r="A8" s="6">
        <v>6</v>
      </c>
      <c r="B8" s="16" t="s">
        <v>63</v>
      </c>
      <c r="C8" s="5" t="s">
        <v>64</v>
      </c>
      <c r="D8" s="5"/>
      <c r="E8" s="5">
        <v>3</v>
      </c>
      <c r="F8" s="5" t="s">
        <v>58</v>
      </c>
      <c r="G8" s="5" t="s">
        <v>65</v>
      </c>
      <c r="H8" s="5" t="s">
        <v>266</v>
      </c>
      <c r="I8" s="6" t="s">
        <v>266</v>
      </c>
      <c r="J8" s="6" t="s">
        <v>266</v>
      </c>
      <c r="K8" s="6">
        <v>25</v>
      </c>
      <c r="L8" s="11" t="s">
        <v>260</v>
      </c>
      <c r="M8" s="12">
        <v>1400</v>
      </c>
      <c r="N8" s="79"/>
      <c r="O8" s="79"/>
      <c r="P8" s="49">
        <f t="shared" si="0"/>
        <v>0</v>
      </c>
      <c r="Q8" s="49">
        <f>M8*P8</f>
        <v>0</v>
      </c>
      <c r="R8" s="5">
        <v>100</v>
      </c>
      <c r="S8" s="77"/>
      <c r="T8" s="83"/>
      <c r="U8" s="51">
        <f t="shared" si="1"/>
        <v>0</v>
      </c>
      <c r="V8" s="51">
        <f>R8*T8</f>
        <v>0</v>
      </c>
    </row>
    <row r="9" spans="1:24" ht="45" x14ac:dyDescent="0.25">
      <c r="A9" s="6">
        <v>7</v>
      </c>
      <c r="B9" s="16" t="s">
        <v>254</v>
      </c>
      <c r="C9" s="5" t="s">
        <v>253</v>
      </c>
      <c r="D9" s="5"/>
      <c r="E9" s="5">
        <v>1</v>
      </c>
      <c r="F9" s="5" t="s">
        <v>68</v>
      </c>
      <c r="G9" s="5" t="s">
        <v>203</v>
      </c>
      <c r="H9" s="5" t="s">
        <v>271</v>
      </c>
      <c r="I9" s="12" t="s">
        <v>266</v>
      </c>
      <c r="J9" s="12" t="s">
        <v>271</v>
      </c>
      <c r="K9" s="12"/>
      <c r="L9" s="11" t="s">
        <v>234</v>
      </c>
      <c r="M9" s="12">
        <v>37000</v>
      </c>
      <c r="N9" s="79"/>
      <c r="O9" s="82"/>
      <c r="P9" s="49">
        <f t="shared" si="0"/>
        <v>0</v>
      </c>
      <c r="Q9" s="82"/>
      <c r="R9" s="5">
        <v>100</v>
      </c>
      <c r="S9" s="77"/>
      <c r="T9" s="82"/>
      <c r="U9" s="51">
        <f t="shared" si="1"/>
        <v>0</v>
      </c>
      <c r="V9" s="82"/>
    </row>
    <row r="10" spans="1:24" ht="30" x14ac:dyDescent="0.25">
      <c r="A10" s="6">
        <v>8</v>
      </c>
      <c r="B10" s="16" t="s">
        <v>59</v>
      </c>
      <c r="C10" s="5" t="s">
        <v>60</v>
      </c>
      <c r="D10" s="5"/>
      <c r="E10" s="5">
        <v>1</v>
      </c>
      <c r="F10" s="5" t="s">
        <v>61</v>
      </c>
      <c r="G10" s="5" t="s">
        <v>62</v>
      </c>
      <c r="H10" s="5" t="s">
        <v>271</v>
      </c>
      <c r="I10" s="12" t="s">
        <v>271</v>
      </c>
      <c r="J10" s="12" t="s">
        <v>271</v>
      </c>
      <c r="K10" s="12"/>
      <c r="L10" s="11" t="s">
        <v>228</v>
      </c>
      <c r="M10" s="12">
        <v>1700</v>
      </c>
      <c r="N10" s="79"/>
      <c r="O10" s="82"/>
      <c r="P10" s="49">
        <f t="shared" si="0"/>
        <v>0</v>
      </c>
      <c r="Q10" s="82"/>
      <c r="R10" s="5">
        <v>100</v>
      </c>
      <c r="S10" s="77"/>
      <c r="T10" s="82"/>
      <c r="U10" s="51">
        <f t="shared" si="1"/>
        <v>0</v>
      </c>
      <c r="V10" s="82"/>
    </row>
    <row r="11" spans="1:24" ht="75" x14ac:dyDescent="0.25">
      <c r="A11" s="6">
        <v>9</v>
      </c>
      <c r="B11" s="5" t="s">
        <v>45</v>
      </c>
      <c r="C11" s="5" t="s">
        <v>46</v>
      </c>
      <c r="D11" s="5"/>
      <c r="E11" s="5">
        <v>5</v>
      </c>
      <c r="F11" s="5" t="s">
        <v>47</v>
      </c>
      <c r="G11" s="5" t="s">
        <v>48</v>
      </c>
      <c r="H11" s="5" t="s">
        <v>271</v>
      </c>
      <c r="I11" s="12" t="s">
        <v>271</v>
      </c>
      <c r="J11" s="12" t="s">
        <v>271</v>
      </c>
      <c r="K11" s="12">
        <v>25</v>
      </c>
      <c r="L11" s="11" t="s">
        <v>261</v>
      </c>
      <c r="M11" s="12">
        <v>5000</v>
      </c>
      <c r="N11" s="79"/>
      <c r="O11" s="82"/>
      <c r="P11" s="49">
        <f t="shared" si="0"/>
        <v>0</v>
      </c>
      <c r="Q11" s="82"/>
      <c r="R11" s="5">
        <v>100</v>
      </c>
      <c r="S11" s="77"/>
      <c r="T11" s="82"/>
      <c r="U11" s="51">
        <f t="shared" si="1"/>
        <v>0</v>
      </c>
      <c r="V11" s="82"/>
    </row>
    <row r="12" spans="1:24" ht="30" x14ac:dyDescent="0.25">
      <c r="A12" s="6">
        <v>10</v>
      </c>
      <c r="B12" s="16" t="s">
        <v>41</v>
      </c>
      <c r="C12" s="5" t="s">
        <v>42</v>
      </c>
      <c r="D12" s="5"/>
      <c r="E12" s="5">
        <v>2</v>
      </c>
      <c r="F12" s="5" t="s">
        <v>43</v>
      </c>
      <c r="G12" s="5" t="s">
        <v>44</v>
      </c>
      <c r="H12" s="5" t="s">
        <v>271</v>
      </c>
      <c r="I12" s="12" t="s">
        <v>266</v>
      </c>
      <c r="J12" s="12" t="s">
        <v>266</v>
      </c>
      <c r="K12" s="12"/>
      <c r="L12" s="11" t="s">
        <v>262</v>
      </c>
      <c r="M12" s="12">
        <v>200</v>
      </c>
      <c r="N12" s="79"/>
      <c r="O12" s="82"/>
      <c r="P12" s="49">
        <f t="shared" si="0"/>
        <v>0</v>
      </c>
      <c r="Q12" s="82"/>
      <c r="R12" s="5">
        <v>100</v>
      </c>
      <c r="S12" s="77"/>
      <c r="T12" s="82"/>
      <c r="U12" s="51">
        <f t="shared" si="1"/>
        <v>0</v>
      </c>
      <c r="V12" s="82"/>
    </row>
    <row r="13" spans="1:24" ht="30" x14ac:dyDescent="0.25">
      <c r="A13" s="6">
        <v>11</v>
      </c>
      <c r="B13" s="16" t="s">
        <v>71</v>
      </c>
      <c r="C13" s="5" t="s">
        <v>72</v>
      </c>
      <c r="D13" s="5"/>
      <c r="E13" s="5">
        <v>1</v>
      </c>
      <c r="F13" s="5" t="s">
        <v>73</v>
      </c>
      <c r="G13" s="5" t="s">
        <v>74</v>
      </c>
      <c r="H13" s="5" t="s">
        <v>271</v>
      </c>
      <c r="I13" s="12" t="s">
        <v>271</v>
      </c>
      <c r="J13" s="12" t="s">
        <v>271</v>
      </c>
      <c r="K13" s="12"/>
      <c r="L13" s="11" t="s">
        <v>229</v>
      </c>
      <c r="M13" s="12">
        <v>1000</v>
      </c>
      <c r="N13" s="79"/>
      <c r="O13" s="82"/>
      <c r="P13" s="49">
        <f t="shared" si="0"/>
        <v>0</v>
      </c>
      <c r="Q13" s="82"/>
      <c r="R13" s="5">
        <v>100</v>
      </c>
      <c r="S13" s="77"/>
      <c r="T13" s="82"/>
      <c r="U13" s="51">
        <f t="shared" si="1"/>
        <v>0</v>
      </c>
      <c r="V13" s="82"/>
    </row>
    <row r="14" spans="1:24" ht="45" x14ac:dyDescent="0.25">
      <c r="A14" s="6">
        <v>12</v>
      </c>
      <c r="B14" s="16" t="s">
        <v>52</v>
      </c>
      <c r="C14" s="5" t="s">
        <v>53</v>
      </c>
      <c r="D14" s="5"/>
      <c r="E14" s="5" t="s">
        <v>54</v>
      </c>
      <c r="F14" s="5" t="s">
        <v>55</v>
      </c>
      <c r="G14" s="5" t="s">
        <v>56</v>
      </c>
      <c r="H14" s="5" t="s">
        <v>271</v>
      </c>
      <c r="I14" s="12" t="s">
        <v>266</v>
      </c>
      <c r="J14" s="12" t="s">
        <v>271</v>
      </c>
      <c r="K14" s="12"/>
      <c r="L14" s="11" t="s">
        <v>233</v>
      </c>
      <c r="M14" s="12">
        <v>400</v>
      </c>
      <c r="N14" s="79"/>
      <c r="O14" s="82"/>
      <c r="P14" s="49">
        <f t="shared" si="0"/>
        <v>0</v>
      </c>
      <c r="Q14" s="82"/>
      <c r="R14" s="5">
        <v>100</v>
      </c>
      <c r="S14" s="77"/>
      <c r="T14" s="82"/>
      <c r="U14" s="51">
        <f t="shared" si="1"/>
        <v>0</v>
      </c>
      <c r="V14" s="82"/>
    </row>
    <row r="15" spans="1:24" ht="75" x14ac:dyDescent="0.25">
      <c r="A15" s="6">
        <v>13</v>
      </c>
      <c r="B15" s="16" t="s">
        <v>204</v>
      </c>
      <c r="C15" s="5" t="s">
        <v>75</v>
      </c>
      <c r="D15" s="5" t="s">
        <v>178</v>
      </c>
      <c r="E15" s="5">
        <v>1</v>
      </c>
      <c r="F15" s="5" t="s">
        <v>58</v>
      </c>
      <c r="G15" s="5" t="s">
        <v>76</v>
      </c>
      <c r="H15" s="5" t="s">
        <v>271</v>
      </c>
      <c r="I15" s="12" t="s">
        <v>271</v>
      </c>
      <c r="J15" s="12" t="s">
        <v>271</v>
      </c>
      <c r="K15" s="12"/>
      <c r="L15" s="11" t="s">
        <v>234</v>
      </c>
      <c r="M15" s="12">
        <v>1700</v>
      </c>
      <c r="N15" s="79"/>
      <c r="O15" s="82"/>
      <c r="P15" s="49">
        <f t="shared" si="0"/>
        <v>0</v>
      </c>
      <c r="Q15" s="82"/>
      <c r="R15" s="5">
        <v>100</v>
      </c>
      <c r="S15" s="77"/>
      <c r="T15" s="82"/>
      <c r="U15" s="51">
        <f t="shared" si="1"/>
        <v>0</v>
      </c>
      <c r="V15" s="82"/>
    </row>
    <row r="16" spans="1:24" ht="90" x14ac:dyDescent="0.25">
      <c r="A16" s="6">
        <v>14</v>
      </c>
      <c r="B16" s="16" t="s">
        <v>77</v>
      </c>
      <c r="C16" s="5" t="s">
        <v>78</v>
      </c>
      <c r="D16" s="5" t="s">
        <v>79</v>
      </c>
      <c r="E16" s="5">
        <v>1</v>
      </c>
      <c r="F16" s="5" t="s">
        <v>80</v>
      </c>
      <c r="G16" s="5" t="s">
        <v>81</v>
      </c>
      <c r="H16" s="5" t="s">
        <v>271</v>
      </c>
      <c r="I16" s="12" t="s">
        <v>271</v>
      </c>
      <c r="J16" s="12" t="s">
        <v>271</v>
      </c>
      <c r="K16" s="12"/>
      <c r="L16" s="11" t="s">
        <v>232</v>
      </c>
      <c r="M16" s="12">
        <v>27000</v>
      </c>
      <c r="N16" s="79"/>
      <c r="O16" s="82"/>
      <c r="P16" s="49">
        <f t="shared" si="0"/>
        <v>0</v>
      </c>
      <c r="Q16" s="82"/>
      <c r="R16" s="5">
        <v>100</v>
      </c>
      <c r="S16" s="77"/>
      <c r="T16" s="82"/>
      <c r="U16" s="51">
        <f t="shared" si="1"/>
        <v>0</v>
      </c>
      <c r="V16" s="82"/>
    </row>
    <row r="17" spans="1:22" ht="30" x14ac:dyDescent="0.25">
      <c r="A17" s="6">
        <v>15</v>
      </c>
      <c r="B17" s="16" t="s">
        <v>66</v>
      </c>
      <c r="C17" s="5" t="s">
        <v>67</v>
      </c>
      <c r="D17" s="5"/>
      <c r="E17" s="5">
        <v>2</v>
      </c>
      <c r="F17" s="5" t="s">
        <v>43</v>
      </c>
      <c r="G17" s="5" t="s">
        <v>14</v>
      </c>
      <c r="H17" s="5" t="s">
        <v>271</v>
      </c>
      <c r="I17" s="12" t="s">
        <v>271</v>
      </c>
      <c r="J17" s="12" t="s">
        <v>271</v>
      </c>
      <c r="K17" s="12"/>
      <c r="L17" s="11" t="s">
        <v>238</v>
      </c>
      <c r="M17" s="12">
        <v>1700</v>
      </c>
      <c r="N17" s="79"/>
      <c r="O17" s="82"/>
      <c r="P17" s="49">
        <f t="shared" si="0"/>
        <v>0</v>
      </c>
      <c r="Q17" s="82"/>
      <c r="R17" s="5">
        <v>100</v>
      </c>
      <c r="S17" s="77"/>
      <c r="T17" s="82"/>
      <c r="U17" s="51">
        <f t="shared" si="1"/>
        <v>0</v>
      </c>
      <c r="V17" s="82"/>
    </row>
    <row r="18" spans="1:22" ht="30" x14ac:dyDescent="0.25">
      <c r="A18" s="6">
        <v>16</v>
      </c>
      <c r="B18" s="16" t="s">
        <v>210</v>
      </c>
      <c r="C18" s="5" t="s">
        <v>124</v>
      </c>
      <c r="D18" s="7"/>
      <c r="E18" s="5">
        <v>1</v>
      </c>
      <c r="F18" s="5" t="s">
        <v>43</v>
      </c>
      <c r="G18" s="5" t="s">
        <v>125</v>
      </c>
      <c r="H18" s="7" t="s">
        <v>271</v>
      </c>
      <c r="I18" s="12" t="s">
        <v>271</v>
      </c>
      <c r="J18" s="12" t="s">
        <v>271</v>
      </c>
      <c r="K18" s="12"/>
      <c r="L18" s="11" t="s">
        <v>229</v>
      </c>
      <c r="M18" s="12">
        <v>2700</v>
      </c>
      <c r="N18" s="79"/>
      <c r="O18" s="82"/>
      <c r="P18" s="49">
        <f t="shared" si="0"/>
        <v>0</v>
      </c>
      <c r="Q18" s="82"/>
      <c r="R18" s="5">
        <v>100</v>
      </c>
      <c r="S18" s="77"/>
      <c r="T18" s="82"/>
      <c r="U18" s="51">
        <f t="shared" si="1"/>
        <v>0</v>
      </c>
      <c r="V18" s="82"/>
    </row>
    <row r="19" spans="1:22" ht="30" x14ac:dyDescent="0.25">
      <c r="A19" s="6">
        <v>17</v>
      </c>
      <c r="B19" s="5" t="s">
        <v>212</v>
      </c>
      <c r="C19" s="5" t="s">
        <v>211</v>
      </c>
      <c r="D19" s="5"/>
      <c r="E19" s="5">
        <v>1</v>
      </c>
      <c r="F19" s="5" t="s">
        <v>43</v>
      </c>
      <c r="G19" s="5" t="s">
        <v>76</v>
      </c>
      <c r="H19" s="5" t="s">
        <v>271</v>
      </c>
      <c r="I19" s="12" t="s">
        <v>271</v>
      </c>
      <c r="J19" s="12" t="s">
        <v>271</v>
      </c>
      <c r="K19" s="12"/>
      <c r="L19" s="11" t="s">
        <v>229</v>
      </c>
      <c r="M19" s="12">
        <v>1000</v>
      </c>
      <c r="N19" s="79"/>
      <c r="O19" s="82"/>
      <c r="P19" s="49">
        <f t="shared" si="0"/>
        <v>0</v>
      </c>
      <c r="Q19" s="82"/>
      <c r="R19" s="5"/>
      <c r="S19" s="77"/>
      <c r="T19" s="82"/>
      <c r="U19" s="51">
        <f t="shared" si="1"/>
        <v>0</v>
      </c>
      <c r="V19" s="82"/>
    </row>
    <row r="20" spans="1:22" x14ac:dyDescent="0.25">
      <c r="A20" s="6">
        <v>18</v>
      </c>
      <c r="B20" s="16" t="s">
        <v>213</v>
      </c>
      <c r="C20" s="5" t="s">
        <v>214</v>
      </c>
      <c r="D20" s="5"/>
      <c r="E20" s="5"/>
      <c r="F20" s="5" t="s">
        <v>215</v>
      </c>
      <c r="G20" s="5"/>
      <c r="H20" s="5" t="s">
        <v>271</v>
      </c>
      <c r="I20" s="12" t="s">
        <v>271</v>
      </c>
      <c r="J20" s="12" t="s">
        <v>271</v>
      </c>
      <c r="K20" s="12"/>
      <c r="L20" s="11" t="s">
        <v>235</v>
      </c>
      <c r="M20" s="12">
        <v>1000</v>
      </c>
      <c r="N20" s="79"/>
      <c r="O20" s="82"/>
      <c r="P20" s="49">
        <f t="shared" si="0"/>
        <v>0</v>
      </c>
      <c r="Q20" s="82"/>
      <c r="R20" s="5"/>
      <c r="S20" s="77"/>
      <c r="T20" s="82"/>
      <c r="U20" s="51">
        <f t="shared" si="1"/>
        <v>0</v>
      </c>
      <c r="V20" s="82"/>
    </row>
    <row r="21" spans="1:22" ht="75" x14ac:dyDescent="0.25">
      <c r="A21" s="6">
        <v>19</v>
      </c>
      <c r="B21" s="16" t="s">
        <v>82</v>
      </c>
      <c r="C21" s="5" t="s">
        <v>190</v>
      </c>
      <c r="D21" s="5" t="s">
        <v>192</v>
      </c>
      <c r="E21" s="5">
        <v>3</v>
      </c>
      <c r="F21" s="5" t="s">
        <v>43</v>
      </c>
      <c r="G21" s="5" t="s">
        <v>83</v>
      </c>
      <c r="H21" s="5" t="s">
        <v>271</v>
      </c>
      <c r="I21" s="12" t="s">
        <v>271</v>
      </c>
      <c r="J21" s="12" t="s">
        <v>271</v>
      </c>
      <c r="K21" s="12"/>
      <c r="L21" s="11" t="s">
        <v>227</v>
      </c>
      <c r="M21" s="12">
        <v>30000</v>
      </c>
      <c r="N21" s="79"/>
      <c r="O21" s="82"/>
      <c r="P21" s="49">
        <f t="shared" si="0"/>
        <v>0</v>
      </c>
      <c r="Q21" s="82"/>
      <c r="R21" s="5">
        <v>100</v>
      </c>
      <c r="S21" s="77"/>
      <c r="T21" s="82"/>
      <c r="U21" s="51">
        <f t="shared" si="1"/>
        <v>0</v>
      </c>
      <c r="V21" s="82"/>
    </row>
    <row r="22" spans="1:22" ht="45" x14ac:dyDescent="0.25">
      <c r="A22" s="6">
        <v>20</v>
      </c>
      <c r="B22" s="16" t="s">
        <v>95</v>
      </c>
      <c r="C22" s="5" t="s">
        <v>96</v>
      </c>
      <c r="D22" s="5"/>
      <c r="E22" s="5">
        <v>3</v>
      </c>
      <c r="F22" s="5" t="s">
        <v>43</v>
      </c>
      <c r="G22" s="5" t="s">
        <v>83</v>
      </c>
      <c r="H22" s="5" t="s">
        <v>271</v>
      </c>
      <c r="I22" s="12" t="s">
        <v>271</v>
      </c>
      <c r="J22" s="12" t="s">
        <v>271</v>
      </c>
      <c r="K22" s="12"/>
      <c r="L22" s="11" t="s">
        <v>236</v>
      </c>
      <c r="M22" s="12">
        <v>350</v>
      </c>
      <c r="N22" s="79"/>
      <c r="O22" s="82"/>
      <c r="P22" s="49">
        <f t="shared" si="0"/>
        <v>0</v>
      </c>
      <c r="Q22" s="82"/>
      <c r="R22" s="5">
        <v>100</v>
      </c>
      <c r="S22" s="77"/>
      <c r="T22" s="82"/>
      <c r="U22" s="51">
        <f t="shared" si="1"/>
        <v>0</v>
      </c>
      <c r="V22" s="82"/>
    </row>
    <row r="23" spans="1:22" x14ac:dyDescent="0.25">
      <c r="A23" s="6">
        <v>21</v>
      </c>
      <c r="B23" s="16" t="s">
        <v>95</v>
      </c>
      <c r="C23" s="11" t="s">
        <v>96</v>
      </c>
      <c r="D23" s="5"/>
      <c r="E23" s="5">
        <v>3</v>
      </c>
      <c r="F23" s="5" t="s">
        <v>29</v>
      </c>
      <c r="G23" s="5" t="s">
        <v>83</v>
      </c>
      <c r="H23" s="5" t="s">
        <v>271</v>
      </c>
      <c r="I23" s="12" t="s">
        <v>271</v>
      </c>
      <c r="J23" s="12" t="s">
        <v>271</v>
      </c>
      <c r="K23" s="12"/>
      <c r="L23" s="11" t="s">
        <v>229</v>
      </c>
      <c r="M23" s="12">
        <v>350</v>
      </c>
      <c r="N23" s="79"/>
      <c r="O23" s="82"/>
      <c r="P23" s="49">
        <f t="shared" si="0"/>
        <v>0</v>
      </c>
      <c r="Q23" s="82"/>
      <c r="R23" s="5">
        <v>100</v>
      </c>
      <c r="S23" s="77"/>
      <c r="T23" s="82"/>
      <c r="U23" s="51">
        <f t="shared" si="1"/>
        <v>0</v>
      </c>
      <c r="V23" s="82"/>
    </row>
    <row r="24" spans="1:22" ht="30" x14ac:dyDescent="0.25">
      <c r="A24" s="6">
        <v>22</v>
      </c>
      <c r="B24" s="16" t="s">
        <v>101</v>
      </c>
      <c r="C24" s="5" t="s">
        <v>102</v>
      </c>
      <c r="D24" s="5"/>
      <c r="E24" s="5">
        <v>1</v>
      </c>
      <c r="F24" s="5" t="s">
        <v>103</v>
      </c>
      <c r="G24" s="5" t="s">
        <v>104</v>
      </c>
      <c r="H24" s="5" t="s">
        <v>271</v>
      </c>
      <c r="I24" s="12" t="s">
        <v>266</v>
      </c>
      <c r="J24" s="12" t="s">
        <v>271</v>
      </c>
      <c r="K24" s="12">
        <v>50</v>
      </c>
      <c r="L24" s="11" t="s">
        <v>237</v>
      </c>
      <c r="M24" s="12">
        <v>2600</v>
      </c>
      <c r="N24" s="79"/>
      <c r="O24" s="82"/>
      <c r="P24" s="49">
        <f t="shared" si="0"/>
        <v>0</v>
      </c>
      <c r="Q24" s="82"/>
      <c r="R24" s="5">
        <v>100</v>
      </c>
      <c r="S24" s="77"/>
      <c r="T24" s="82"/>
      <c r="U24" s="51">
        <f t="shared" si="1"/>
        <v>0</v>
      </c>
      <c r="V24" s="82"/>
    </row>
    <row r="25" spans="1:22" s="19" customFormat="1" ht="165" x14ac:dyDescent="0.25">
      <c r="A25" s="6">
        <v>23</v>
      </c>
      <c r="B25" s="35" t="s">
        <v>255</v>
      </c>
      <c r="C25" s="36" t="s">
        <v>87</v>
      </c>
      <c r="D25" s="36" t="s">
        <v>88</v>
      </c>
      <c r="E25" s="36">
        <v>1</v>
      </c>
      <c r="F25" s="36" t="s">
        <v>89</v>
      </c>
      <c r="G25" s="36" t="s">
        <v>90</v>
      </c>
      <c r="H25" s="36" t="s">
        <v>271</v>
      </c>
      <c r="I25" s="34" t="s">
        <v>271</v>
      </c>
      <c r="J25" s="34" t="s">
        <v>271</v>
      </c>
      <c r="K25" s="34"/>
      <c r="L25" s="11" t="s">
        <v>237</v>
      </c>
      <c r="M25" s="6">
        <v>1400</v>
      </c>
      <c r="N25" s="79"/>
      <c r="O25" s="82"/>
      <c r="P25" s="49">
        <f t="shared" si="0"/>
        <v>0</v>
      </c>
      <c r="Q25" s="82"/>
      <c r="R25" s="36">
        <v>10</v>
      </c>
      <c r="S25" s="77"/>
      <c r="T25" s="82"/>
      <c r="U25" s="51">
        <f t="shared" si="1"/>
        <v>0</v>
      </c>
      <c r="V25" s="82"/>
    </row>
    <row r="26" spans="1:22" s="19" customFormat="1" ht="78.75" customHeight="1" x14ac:dyDescent="0.25">
      <c r="A26" s="6">
        <v>24</v>
      </c>
      <c r="B26" s="35" t="s">
        <v>256</v>
      </c>
      <c r="C26" s="36" t="s">
        <v>87</v>
      </c>
      <c r="D26" s="36" t="s">
        <v>186</v>
      </c>
      <c r="E26" s="36">
        <v>1</v>
      </c>
      <c r="F26" s="36" t="s">
        <v>195</v>
      </c>
      <c r="G26" s="36" t="s">
        <v>90</v>
      </c>
      <c r="H26" s="36" t="s">
        <v>271</v>
      </c>
      <c r="I26" s="34" t="s">
        <v>271</v>
      </c>
      <c r="J26" s="34" t="s">
        <v>271</v>
      </c>
      <c r="K26" s="34"/>
      <c r="L26" s="11" t="s">
        <v>237</v>
      </c>
      <c r="M26" s="6">
        <v>850</v>
      </c>
      <c r="N26" s="79"/>
      <c r="O26" s="82"/>
      <c r="P26" s="49">
        <f t="shared" si="0"/>
        <v>0</v>
      </c>
      <c r="Q26" s="82"/>
      <c r="R26" s="36">
        <v>10</v>
      </c>
      <c r="S26" s="77"/>
      <c r="T26" s="82"/>
      <c r="U26" s="51">
        <f t="shared" si="1"/>
        <v>0</v>
      </c>
      <c r="V26" s="82"/>
    </row>
    <row r="27" spans="1:22" s="19" customFormat="1" ht="82.5" customHeight="1" x14ac:dyDescent="0.25">
      <c r="A27" s="6">
        <v>25</v>
      </c>
      <c r="B27" s="35" t="s">
        <v>257</v>
      </c>
      <c r="C27" s="36"/>
      <c r="D27" s="36" t="s">
        <v>186</v>
      </c>
      <c r="E27" s="36">
        <v>1</v>
      </c>
      <c r="F27" s="36" t="s">
        <v>195</v>
      </c>
      <c r="G27" s="36" t="s">
        <v>90</v>
      </c>
      <c r="H27" s="36" t="s">
        <v>271</v>
      </c>
      <c r="I27" s="34" t="s">
        <v>271</v>
      </c>
      <c r="J27" s="34" t="s">
        <v>271</v>
      </c>
      <c r="K27" s="34"/>
      <c r="L27" s="11" t="s">
        <v>237</v>
      </c>
      <c r="M27" s="6">
        <v>850</v>
      </c>
      <c r="N27" s="79"/>
      <c r="O27" s="82"/>
      <c r="P27" s="49">
        <f t="shared" si="0"/>
        <v>0</v>
      </c>
      <c r="Q27" s="82"/>
      <c r="R27" s="36">
        <v>10</v>
      </c>
      <c r="S27" s="77"/>
      <c r="T27" s="82"/>
      <c r="U27" s="51">
        <f t="shared" si="1"/>
        <v>0</v>
      </c>
      <c r="V27" s="82"/>
    </row>
    <row r="28" spans="1:22" ht="45" x14ac:dyDescent="0.25">
      <c r="A28" s="6">
        <v>26</v>
      </c>
      <c r="B28" s="14" t="s">
        <v>91</v>
      </c>
      <c r="C28" s="1" t="s">
        <v>92</v>
      </c>
      <c r="D28" s="1" t="s">
        <v>93</v>
      </c>
      <c r="E28" s="5">
        <v>2</v>
      </c>
      <c r="F28" s="5" t="s">
        <v>94</v>
      </c>
      <c r="G28" s="5" t="s">
        <v>14</v>
      </c>
      <c r="H28" s="1" t="s">
        <v>271</v>
      </c>
      <c r="I28" s="12" t="s">
        <v>271</v>
      </c>
      <c r="J28" s="12" t="s">
        <v>271</v>
      </c>
      <c r="K28" s="6"/>
      <c r="L28" s="11" t="s">
        <v>229</v>
      </c>
      <c r="M28" s="12">
        <v>2500</v>
      </c>
      <c r="N28" s="79"/>
      <c r="O28" s="82"/>
      <c r="P28" s="49">
        <f t="shared" si="0"/>
        <v>0</v>
      </c>
      <c r="Q28" s="82"/>
      <c r="R28" s="5">
        <v>100</v>
      </c>
      <c r="S28" s="77"/>
      <c r="T28" s="82"/>
      <c r="U28" s="51">
        <f t="shared" si="1"/>
        <v>0</v>
      </c>
      <c r="V28" s="82"/>
    </row>
    <row r="29" spans="1:22" ht="45" x14ac:dyDescent="0.25">
      <c r="A29" s="6">
        <v>27</v>
      </c>
      <c r="B29" s="14" t="s">
        <v>97</v>
      </c>
      <c r="C29" s="1" t="s">
        <v>98</v>
      </c>
      <c r="D29" s="1"/>
      <c r="E29" s="5">
        <v>1</v>
      </c>
      <c r="F29" s="5" t="s">
        <v>29</v>
      </c>
      <c r="G29" s="5" t="s">
        <v>202</v>
      </c>
      <c r="H29" s="1" t="s">
        <v>271</v>
      </c>
      <c r="I29" s="12" t="s">
        <v>271</v>
      </c>
      <c r="J29" s="12" t="s">
        <v>271</v>
      </c>
      <c r="K29" s="12">
        <v>50</v>
      </c>
      <c r="L29" s="11" t="s">
        <v>229</v>
      </c>
      <c r="M29" s="12">
        <v>200</v>
      </c>
      <c r="N29" s="79"/>
      <c r="O29" s="82"/>
      <c r="P29" s="49">
        <f t="shared" si="0"/>
        <v>0</v>
      </c>
      <c r="Q29" s="82"/>
      <c r="R29" s="5">
        <v>100</v>
      </c>
      <c r="S29" s="77"/>
      <c r="T29" s="82"/>
      <c r="U29" s="51">
        <f t="shared" si="1"/>
        <v>0</v>
      </c>
      <c r="V29" s="82"/>
    </row>
    <row r="30" spans="1:22" ht="45" x14ac:dyDescent="0.25">
      <c r="A30" s="6">
        <v>28</v>
      </c>
      <c r="B30" s="14" t="s">
        <v>99</v>
      </c>
      <c r="C30" s="1" t="s">
        <v>258</v>
      </c>
      <c r="D30" s="1"/>
      <c r="E30" s="5">
        <v>1</v>
      </c>
      <c r="F30" s="5" t="s">
        <v>100</v>
      </c>
      <c r="G30" s="5" t="s">
        <v>202</v>
      </c>
      <c r="H30" s="1" t="s">
        <v>271</v>
      </c>
      <c r="I30" s="12" t="s">
        <v>271</v>
      </c>
      <c r="J30" s="12" t="s">
        <v>271</v>
      </c>
      <c r="K30" s="12">
        <v>50</v>
      </c>
      <c r="L30" s="11" t="s">
        <v>229</v>
      </c>
      <c r="M30" s="12">
        <v>200</v>
      </c>
      <c r="N30" s="79"/>
      <c r="O30" s="82"/>
      <c r="P30" s="49">
        <f t="shared" si="0"/>
        <v>0</v>
      </c>
      <c r="Q30" s="82"/>
      <c r="R30" s="5">
        <v>100</v>
      </c>
      <c r="S30" s="77"/>
      <c r="T30" s="82"/>
      <c r="U30" s="51">
        <f t="shared" si="1"/>
        <v>0</v>
      </c>
      <c r="V30" s="82"/>
    </row>
    <row r="31" spans="1:22" ht="30" x14ac:dyDescent="0.25">
      <c r="A31" s="6">
        <v>29</v>
      </c>
      <c r="B31" s="14" t="s">
        <v>105</v>
      </c>
      <c r="C31" s="1" t="s">
        <v>106</v>
      </c>
      <c r="D31" s="1"/>
      <c r="E31" s="5">
        <v>1</v>
      </c>
      <c r="F31" s="5" t="s">
        <v>43</v>
      </c>
      <c r="G31" s="5" t="s">
        <v>76</v>
      </c>
      <c r="H31" s="1" t="s">
        <v>271</v>
      </c>
      <c r="I31" s="12" t="s">
        <v>271</v>
      </c>
      <c r="J31" s="12" t="s">
        <v>271</v>
      </c>
      <c r="K31" s="12"/>
      <c r="L31" s="11" t="s">
        <v>229</v>
      </c>
      <c r="M31" s="12">
        <v>2000</v>
      </c>
      <c r="N31" s="79"/>
      <c r="O31" s="82"/>
      <c r="P31" s="49">
        <f t="shared" si="0"/>
        <v>0</v>
      </c>
      <c r="Q31" s="82"/>
      <c r="R31" s="5">
        <v>100</v>
      </c>
      <c r="S31" s="77"/>
      <c r="T31" s="82"/>
      <c r="U31" s="51">
        <f t="shared" si="1"/>
        <v>0</v>
      </c>
      <c r="V31" s="82"/>
    </row>
    <row r="32" spans="1:22" ht="30" x14ac:dyDescent="0.25">
      <c r="A32" s="53">
        <v>30</v>
      </c>
      <c r="B32" s="54" t="s">
        <v>107</v>
      </c>
      <c r="C32" s="55" t="s">
        <v>108</v>
      </c>
      <c r="D32" s="55"/>
      <c r="E32" s="56">
        <v>1</v>
      </c>
      <c r="F32" s="56" t="s">
        <v>100</v>
      </c>
      <c r="G32" s="56" t="s">
        <v>76</v>
      </c>
      <c r="H32" s="55" t="s">
        <v>271</v>
      </c>
      <c r="I32" s="57" t="s">
        <v>271</v>
      </c>
      <c r="J32" s="57" t="s">
        <v>271</v>
      </c>
      <c r="K32" s="57"/>
      <c r="L32" s="11" t="s">
        <v>229</v>
      </c>
      <c r="M32" s="57">
        <v>2000</v>
      </c>
      <c r="N32" s="85"/>
      <c r="O32" s="82"/>
      <c r="P32" s="49">
        <f t="shared" si="0"/>
        <v>0</v>
      </c>
      <c r="Q32" s="82"/>
      <c r="R32" s="56">
        <v>100</v>
      </c>
      <c r="S32" s="84"/>
      <c r="T32" s="82"/>
      <c r="U32" s="51">
        <f t="shared" si="1"/>
        <v>0</v>
      </c>
      <c r="V32" s="82"/>
    </row>
    <row r="33" spans="1:22" x14ac:dyDescent="0.25">
      <c r="A33" s="25"/>
      <c r="B33" s="25" t="s">
        <v>184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58">
        <f>SUM(P3:P32)</f>
        <v>0</v>
      </c>
      <c r="Q33" s="59"/>
      <c r="R33" s="59"/>
      <c r="S33" s="59"/>
      <c r="T33" s="59"/>
      <c r="U33" s="58">
        <f>SUM(U3:U32)</f>
        <v>0</v>
      </c>
      <c r="V33" s="59"/>
    </row>
    <row r="34" spans="1:22" x14ac:dyDescent="0.25">
      <c r="A34" s="25"/>
      <c r="B34" s="25" t="s">
        <v>185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59"/>
      <c r="Q34" s="58">
        <f>SUM(Q3:Q32)</f>
        <v>0</v>
      </c>
      <c r="R34" s="59"/>
      <c r="S34" s="59"/>
      <c r="T34" s="59"/>
      <c r="U34" s="59"/>
      <c r="V34" s="58">
        <f>SUM(V3:V32)</f>
        <v>0</v>
      </c>
    </row>
    <row r="42" spans="1:22" x14ac:dyDescent="0.25">
      <c r="D42" s="23"/>
    </row>
    <row r="43" spans="1:22" x14ac:dyDescent="0.25">
      <c r="D43" s="23"/>
    </row>
    <row r="44" spans="1:22" x14ac:dyDescent="0.25">
      <c r="D44" s="23"/>
    </row>
    <row r="45" spans="1:22" x14ac:dyDescent="0.25">
      <c r="D45" s="23"/>
    </row>
    <row r="46" spans="1:22" x14ac:dyDescent="0.25">
      <c r="D46" s="23"/>
    </row>
  </sheetData>
  <sheetProtection password="FF3B" sheet="1" objects="1" scenarios="1"/>
  <autoFilter ref="A2:W34"/>
  <sortState ref="A3:N41">
    <sortCondition ref="B3:B41"/>
  </sortState>
  <customSheetViews>
    <customSheetView guid="{B216AD50-4848-4116-BD14-3BA514C809B6}" printArea="1">
      <selection activeCell="A4" sqref="A4:XFD4"/>
      <pageMargins left="0.25" right="0.25" top="0.75" bottom="0.75" header="0.3" footer="0.3"/>
      <pageSetup paperSize="256" orientation="landscape" horizontalDpi="300" verticalDpi="300" r:id="rId1"/>
    </customSheetView>
    <customSheetView guid="{DD2A86E8-EBA8-4E26-A31F-A3ABE6092CAA}" fitToPage="1" printArea="1" showAutoFilter="1">
      <pane xSplit="2" ySplit="2" topLeftCell="C3" activePane="bottomRight" state="frozen"/>
      <selection pane="bottomRight" activeCell="K1" sqref="K1:K1048576"/>
      <pageMargins left="0.23622047244094491" right="0.23622047244094491" top="0.74803149606299213" bottom="0.74803149606299213" header="0.31496062992125984" footer="0.31496062992125984"/>
      <pageSetup paperSize="8" scale="62" orientation="portrait" horizontalDpi="300" verticalDpi="300" r:id="rId2"/>
      <autoFilter ref="A2:W2"/>
    </customSheetView>
  </customSheetViews>
  <mergeCells count="1">
    <mergeCell ref="A1:H1"/>
  </mergeCells>
  <pageMargins left="0.23622047244094491" right="0.23622047244094491" top="0.74803149606299213" bottom="0.74803149606299213" header="0.31496062992125984" footer="0.31496062992125984"/>
  <pageSetup paperSize="8" scale="45" orientation="portrait" horizontalDpi="300" vertic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zoomScale="90" zoomScaleNormal="9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5" sqref="H5"/>
    </sheetView>
  </sheetViews>
  <sheetFormatPr defaultRowHeight="15" x14ac:dyDescent="0.25"/>
  <cols>
    <col min="1" max="1" width="4.85546875" customWidth="1"/>
    <col min="2" max="2" width="29.7109375" customWidth="1"/>
    <col min="3" max="3" width="25.28515625" customWidth="1"/>
    <col min="4" max="4" width="18.85546875" customWidth="1"/>
    <col min="5" max="5" width="10.140625" customWidth="1"/>
    <col min="7" max="7" width="17.7109375" customWidth="1"/>
    <col min="8" max="8" width="15.42578125" customWidth="1"/>
    <col min="9" max="9" width="16.28515625" customWidth="1"/>
    <col min="10" max="10" width="28.5703125" customWidth="1"/>
    <col min="11" max="11" width="14.42578125" customWidth="1"/>
    <col min="12" max="12" width="12.5703125" customWidth="1"/>
    <col min="13" max="13" width="16.5703125" customWidth="1"/>
    <col min="14" max="14" width="22.42578125" customWidth="1"/>
    <col min="15" max="15" width="15.85546875" bestFit="1" customWidth="1"/>
    <col min="16" max="16" width="28" customWidth="1"/>
  </cols>
  <sheetData>
    <row r="1" spans="1:23" x14ac:dyDescent="0.25">
      <c r="A1" s="44" t="s">
        <v>273</v>
      </c>
      <c r="B1" s="44"/>
      <c r="C1" s="44"/>
      <c r="D1" s="44"/>
      <c r="E1" s="44"/>
      <c r="F1" s="44"/>
      <c r="G1" s="44"/>
      <c r="H1" s="43"/>
      <c r="I1" s="43"/>
      <c r="J1" s="44"/>
      <c r="K1" s="44"/>
      <c r="L1" s="44"/>
      <c r="M1" s="44"/>
      <c r="N1" s="44"/>
      <c r="O1" s="50"/>
    </row>
    <row r="2" spans="1:23" ht="135" x14ac:dyDescent="0.25">
      <c r="A2" s="12"/>
      <c r="B2" s="15" t="s">
        <v>0</v>
      </c>
      <c r="C2" s="3" t="s">
        <v>1</v>
      </c>
      <c r="D2" s="3"/>
      <c r="E2" s="4" t="s">
        <v>3</v>
      </c>
      <c r="F2" s="4" t="s">
        <v>179</v>
      </c>
      <c r="G2" s="4" t="s">
        <v>180</v>
      </c>
      <c r="H2" s="64" t="s">
        <v>222</v>
      </c>
      <c r="I2" s="64" t="s">
        <v>223</v>
      </c>
      <c r="J2" s="4" t="s">
        <v>177</v>
      </c>
      <c r="K2" s="4" t="s">
        <v>182</v>
      </c>
      <c r="L2" s="74" t="s">
        <v>278</v>
      </c>
      <c r="M2" s="4" t="s">
        <v>181</v>
      </c>
      <c r="N2" s="4" t="s">
        <v>2</v>
      </c>
      <c r="O2" s="74" t="s">
        <v>294</v>
      </c>
      <c r="P2" s="32" t="s">
        <v>274</v>
      </c>
    </row>
    <row r="3" spans="1:23" ht="60" x14ac:dyDescent="0.25">
      <c r="A3" s="12">
        <v>1</v>
      </c>
      <c r="B3" s="14" t="s">
        <v>131</v>
      </c>
      <c r="C3" s="1" t="s">
        <v>132</v>
      </c>
      <c r="D3" s="1" t="s">
        <v>133</v>
      </c>
      <c r="E3" s="5">
        <v>4</v>
      </c>
      <c r="F3" s="5" t="s">
        <v>100</v>
      </c>
      <c r="G3" s="33" t="s">
        <v>86</v>
      </c>
      <c r="H3" s="5">
        <v>25</v>
      </c>
      <c r="I3" s="5" t="s">
        <v>239</v>
      </c>
      <c r="J3" s="41">
        <v>1000</v>
      </c>
      <c r="K3" s="79"/>
      <c r="L3" s="62">
        <f>J3*K3</f>
        <v>0</v>
      </c>
      <c r="M3" s="5">
        <v>100</v>
      </c>
      <c r="N3" s="77"/>
      <c r="O3" s="49">
        <f>M3*N3</f>
        <v>0</v>
      </c>
      <c r="P3" s="60">
        <f>SUM(L17+O17)</f>
        <v>0</v>
      </c>
    </row>
    <row r="4" spans="1:23" ht="75" x14ac:dyDescent="0.25">
      <c r="A4" s="12">
        <v>2</v>
      </c>
      <c r="B4" s="18" t="s">
        <v>134</v>
      </c>
      <c r="C4" s="11" t="s">
        <v>135</v>
      </c>
      <c r="D4" s="11" t="s">
        <v>136</v>
      </c>
      <c r="E4" s="5">
        <v>2</v>
      </c>
      <c r="F4" s="5" t="s">
        <v>43</v>
      </c>
      <c r="G4" s="5" t="s">
        <v>137</v>
      </c>
      <c r="H4" s="5">
        <v>25</v>
      </c>
      <c r="I4" s="5" t="s">
        <v>240</v>
      </c>
      <c r="J4" s="41">
        <v>5000</v>
      </c>
      <c r="K4" s="79"/>
      <c r="L4" s="62">
        <f t="shared" ref="L4:L16" si="0">J4*K4</f>
        <v>0</v>
      </c>
      <c r="M4" s="5">
        <v>100</v>
      </c>
      <c r="N4" s="77"/>
      <c r="O4" s="49">
        <f t="shared" ref="O4:O16" si="1">M4*N4</f>
        <v>0</v>
      </c>
    </row>
    <row r="5" spans="1:23" ht="105" x14ac:dyDescent="0.25">
      <c r="A5" s="12">
        <v>3</v>
      </c>
      <c r="B5" s="16" t="s">
        <v>147</v>
      </c>
      <c r="C5" s="5" t="s">
        <v>148</v>
      </c>
      <c r="D5" s="5" t="s">
        <v>149</v>
      </c>
      <c r="E5" s="5">
        <v>2</v>
      </c>
      <c r="F5" s="5" t="s">
        <v>100</v>
      </c>
      <c r="G5" s="33" t="s">
        <v>86</v>
      </c>
      <c r="H5" s="5">
        <v>25</v>
      </c>
      <c r="I5" s="5" t="s">
        <v>238</v>
      </c>
      <c r="J5" s="41">
        <v>3000</v>
      </c>
      <c r="K5" s="79"/>
      <c r="L5" s="62">
        <f t="shared" si="0"/>
        <v>0</v>
      </c>
      <c r="M5" s="5">
        <v>100</v>
      </c>
      <c r="N5" s="77"/>
      <c r="O5" s="49">
        <f t="shared" si="1"/>
        <v>0</v>
      </c>
      <c r="P5" s="19"/>
      <c r="Q5" s="19"/>
      <c r="R5" s="19"/>
      <c r="S5" s="19"/>
      <c r="T5" s="19"/>
      <c r="U5" s="19"/>
      <c r="V5" s="19"/>
      <c r="W5" s="19"/>
    </row>
    <row r="6" spans="1:23" ht="45" x14ac:dyDescent="0.25">
      <c r="A6" s="12">
        <v>4</v>
      </c>
      <c r="B6" s="5" t="s">
        <v>155</v>
      </c>
      <c r="C6" s="10" t="s">
        <v>156</v>
      </c>
      <c r="D6" s="9" t="s">
        <v>157</v>
      </c>
      <c r="E6" s="5">
        <v>3</v>
      </c>
      <c r="F6" s="5" t="s">
        <v>100</v>
      </c>
      <c r="G6" s="33" t="s">
        <v>86</v>
      </c>
      <c r="H6" s="5">
        <v>25</v>
      </c>
      <c r="I6" s="5" t="s">
        <v>227</v>
      </c>
      <c r="J6" s="41">
        <v>500</v>
      </c>
      <c r="K6" s="79"/>
      <c r="L6" s="62">
        <f t="shared" si="0"/>
        <v>0</v>
      </c>
      <c r="M6" s="5">
        <v>100</v>
      </c>
      <c r="N6" s="77"/>
      <c r="O6" s="49">
        <f t="shared" si="1"/>
        <v>0</v>
      </c>
      <c r="P6" s="19"/>
      <c r="Q6" s="19"/>
      <c r="R6" s="19"/>
      <c r="S6" s="19"/>
      <c r="T6" s="19"/>
      <c r="U6" s="19"/>
      <c r="V6" s="19"/>
      <c r="W6" s="19"/>
    </row>
    <row r="7" spans="1:23" ht="31.5" x14ac:dyDescent="0.25">
      <c r="A7" s="12">
        <v>5</v>
      </c>
      <c r="B7" s="16" t="s">
        <v>138</v>
      </c>
      <c r="C7" s="5" t="s">
        <v>139</v>
      </c>
      <c r="D7" s="5"/>
      <c r="E7" s="5">
        <v>2</v>
      </c>
      <c r="F7" s="5" t="s">
        <v>140</v>
      </c>
      <c r="G7" s="33" t="s">
        <v>86</v>
      </c>
      <c r="H7" s="5">
        <v>25</v>
      </c>
      <c r="I7" s="5" t="s">
        <v>238</v>
      </c>
      <c r="J7" s="41">
        <v>200</v>
      </c>
      <c r="K7" s="79"/>
      <c r="L7" s="62">
        <f t="shared" si="0"/>
        <v>0</v>
      </c>
      <c r="M7" s="5">
        <v>100</v>
      </c>
      <c r="N7" s="77"/>
      <c r="O7" s="49">
        <f t="shared" si="1"/>
        <v>0</v>
      </c>
    </row>
    <row r="8" spans="1:23" ht="45" x14ac:dyDescent="0.25">
      <c r="A8" s="12">
        <v>6</v>
      </c>
      <c r="B8" s="17" t="s">
        <v>158</v>
      </c>
      <c r="C8" s="10" t="s">
        <v>159</v>
      </c>
      <c r="D8" s="5" t="s">
        <v>160</v>
      </c>
      <c r="E8" s="5">
        <v>3</v>
      </c>
      <c r="F8" s="5" t="s">
        <v>43</v>
      </c>
      <c r="G8" s="33" t="s">
        <v>86</v>
      </c>
      <c r="H8" s="5">
        <v>25</v>
      </c>
      <c r="I8" s="5" t="s">
        <v>227</v>
      </c>
      <c r="J8" s="41">
        <v>1000</v>
      </c>
      <c r="K8" s="79"/>
      <c r="L8" s="62">
        <f t="shared" si="0"/>
        <v>0</v>
      </c>
      <c r="M8" s="5">
        <v>100</v>
      </c>
      <c r="N8" s="77"/>
      <c r="O8" s="49">
        <f t="shared" si="1"/>
        <v>0</v>
      </c>
      <c r="P8" s="19"/>
      <c r="Q8" s="19"/>
      <c r="R8" s="19"/>
      <c r="S8" s="19"/>
      <c r="T8" s="19"/>
      <c r="U8" s="19"/>
      <c r="V8" s="19"/>
      <c r="W8" s="19"/>
    </row>
    <row r="9" spans="1:23" ht="60" x14ac:dyDescent="0.25">
      <c r="A9" s="12">
        <v>7</v>
      </c>
      <c r="B9" s="16" t="s">
        <v>144</v>
      </c>
      <c r="C9" s="5" t="s">
        <v>145</v>
      </c>
      <c r="D9" s="5" t="s">
        <v>146</v>
      </c>
      <c r="E9" s="5">
        <v>4</v>
      </c>
      <c r="F9" s="5" t="s">
        <v>43</v>
      </c>
      <c r="G9" s="33" t="s">
        <v>86</v>
      </c>
      <c r="H9" s="5">
        <v>25</v>
      </c>
      <c r="I9" s="5" t="s">
        <v>239</v>
      </c>
      <c r="J9" s="41">
        <v>200</v>
      </c>
      <c r="K9" s="79"/>
      <c r="L9" s="62">
        <f t="shared" si="0"/>
        <v>0</v>
      </c>
      <c r="M9" s="5">
        <v>100</v>
      </c>
      <c r="N9" s="77"/>
      <c r="O9" s="49">
        <f t="shared" si="1"/>
        <v>0</v>
      </c>
      <c r="P9" s="19"/>
      <c r="Q9" s="19"/>
      <c r="R9" s="19"/>
      <c r="S9" s="19"/>
      <c r="T9" s="19"/>
      <c r="U9" s="19"/>
      <c r="V9" s="19"/>
      <c r="W9" s="19"/>
    </row>
    <row r="10" spans="1:23" ht="31.5" x14ac:dyDescent="0.25">
      <c r="A10" s="12">
        <v>8</v>
      </c>
      <c r="B10" s="14" t="s">
        <v>141</v>
      </c>
      <c r="C10" s="2" t="s">
        <v>142</v>
      </c>
      <c r="D10" s="2"/>
      <c r="E10" s="5">
        <v>2</v>
      </c>
      <c r="F10" s="5" t="s">
        <v>143</v>
      </c>
      <c r="G10" s="33" t="s">
        <v>86</v>
      </c>
      <c r="H10" s="5"/>
      <c r="I10" s="5" t="s">
        <v>235</v>
      </c>
      <c r="J10" s="41">
        <v>400</v>
      </c>
      <c r="K10" s="79"/>
      <c r="L10" s="62">
        <f t="shared" si="0"/>
        <v>0</v>
      </c>
      <c r="M10" s="5">
        <v>100</v>
      </c>
      <c r="N10" s="77"/>
      <c r="O10" s="49">
        <f t="shared" si="1"/>
        <v>0</v>
      </c>
    </row>
    <row r="11" spans="1:23" x14ac:dyDescent="0.25">
      <c r="A11" s="12">
        <v>9</v>
      </c>
      <c r="B11" s="9" t="s">
        <v>174</v>
      </c>
      <c r="C11" s="10" t="s">
        <v>175</v>
      </c>
      <c r="D11" s="7"/>
      <c r="E11" s="5">
        <v>1</v>
      </c>
      <c r="F11" s="5" t="s">
        <v>29</v>
      </c>
      <c r="G11" s="5" t="s">
        <v>76</v>
      </c>
      <c r="H11" s="5"/>
      <c r="I11" s="5" t="s">
        <v>241</v>
      </c>
      <c r="J11" s="41">
        <v>3000</v>
      </c>
      <c r="K11" s="79"/>
      <c r="L11" s="62">
        <f t="shared" si="0"/>
        <v>0</v>
      </c>
      <c r="M11" s="5">
        <v>100</v>
      </c>
      <c r="N11" s="77"/>
      <c r="O11" s="49">
        <f t="shared" si="1"/>
        <v>0</v>
      </c>
      <c r="P11" s="13"/>
      <c r="Q11" s="13"/>
      <c r="R11" s="13"/>
      <c r="S11" s="13"/>
      <c r="T11" s="13"/>
      <c r="U11" s="13"/>
      <c r="V11" s="13"/>
      <c r="W11" s="21"/>
    </row>
    <row r="12" spans="1:23" ht="102.75" x14ac:dyDescent="0.25">
      <c r="A12" s="12">
        <v>10</v>
      </c>
      <c r="B12" s="20" t="s">
        <v>161</v>
      </c>
      <c r="C12" s="10" t="s">
        <v>162</v>
      </c>
      <c r="D12" s="9" t="s">
        <v>163</v>
      </c>
      <c r="E12" s="5">
        <v>1</v>
      </c>
      <c r="F12" s="5" t="s">
        <v>43</v>
      </c>
      <c r="G12" s="5" t="s">
        <v>201</v>
      </c>
      <c r="H12" s="5">
        <v>25</v>
      </c>
      <c r="I12" s="5" t="s">
        <v>242</v>
      </c>
      <c r="J12" s="41">
        <v>500</v>
      </c>
      <c r="K12" s="79"/>
      <c r="L12" s="62">
        <f t="shared" si="0"/>
        <v>0</v>
      </c>
      <c r="M12" s="5">
        <v>100</v>
      </c>
      <c r="N12" s="77"/>
      <c r="O12" s="49">
        <f t="shared" si="1"/>
        <v>0</v>
      </c>
      <c r="P12" s="19"/>
      <c r="Q12" s="19"/>
      <c r="R12" s="19"/>
      <c r="S12" s="19"/>
      <c r="T12" s="19"/>
      <c r="U12" s="19"/>
      <c r="V12" s="19"/>
      <c r="W12" s="19"/>
    </row>
    <row r="13" spans="1:23" ht="39" x14ac:dyDescent="0.25">
      <c r="A13" s="6">
        <v>11</v>
      </c>
      <c r="B13" s="19" t="s">
        <v>164</v>
      </c>
      <c r="C13" s="10" t="s">
        <v>165</v>
      </c>
      <c r="D13" s="9" t="s">
        <v>166</v>
      </c>
      <c r="E13" s="5">
        <v>1</v>
      </c>
      <c r="F13" s="5" t="s">
        <v>167</v>
      </c>
      <c r="G13" s="5" t="s">
        <v>168</v>
      </c>
      <c r="H13" s="5"/>
      <c r="I13" s="5" t="s">
        <v>229</v>
      </c>
      <c r="J13" s="41">
        <v>500</v>
      </c>
      <c r="K13" s="79"/>
      <c r="L13" s="62">
        <f t="shared" si="0"/>
        <v>0</v>
      </c>
      <c r="M13" s="5">
        <v>100</v>
      </c>
      <c r="N13" s="77"/>
      <c r="O13" s="49">
        <f t="shared" si="1"/>
        <v>0</v>
      </c>
      <c r="P13" s="19"/>
      <c r="Q13" s="19"/>
      <c r="R13" s="19"/>
      <c r="S13" s="19"/>
      <c r="T13" s="19"/>
      <c r="U13" s="19"/>
      <c r="V13" s="19"/>
      <c r="W13" s="19"/>
    </row>
    <row r="14" spans="1:23" ht="39" x14ac:dyDescent="0.25">
      <c r="A14" s="6">
        <v>12</v>
      </c>
      <c r="B14" s="17" t="s">
        <v>169</v>
      </c>
      <c r="C14" s="10" t="s">
        <v>170</v>
      </c>
      <c r="D14" s="7"/>
      <c r="E14" s="5">
        <v>1</v>
      </c>
      <c r="F14" s="5" t="s">
        <v>171</v>
      </c>
      <c r="G14" s="5" t="s">
        <v>27</v>
      </c>
      <c r="H14" s="5"/>
      <c r="I14" s="5" t="s">
        <v>229</v>
      </c>
      <c r="J14" s="41">
        <v>200</v>
      </c>
      <c r="K14" s="79"/>
      <c r="L14" s="62">
        <f t="shared" si="0"/>
        <v>0</v>
      </c>
      <c r="M14" s="5">
        <v>100</v>
      </c>
      <c r="N14" s="77"/>
      <c r="O14" s="49">
        <f t="shared" si="1"/>
        <v>0</v>
      </c>
      <c r="P14" s="19"/>
      <c r="Q14" s="19"/>
      <c r="R14" s="19"/>
      <c r="S14" s="19"/>
      <c r="T14" s="19"/>
      <c r="U14" s="19"/>
      <c r="V14" s="19"/>
      <c r="W14" s="19"/>
    </row>
    <row r="15" spans="1:23" ht="31.5" x14ac:dyDescent="0.25">
      <c r="A15" s="6">
        <v>13</v>
      </c>
      <c r="B15" s="17" t="s">
        <v>172</v>
      </c>
      <c r="C15" s="10" t="s">
        <v>173</v>
      </c>
      <c r="D15" s="7"/>
      <c r="E15" s="5">
        <v>2</v>
      </c>
      <c r="F15" s="5" t="s">
        <v>43</v>
      </c>
      <c r="G15" s="33" t="s">
        <v>86</v>
      </c>
      <c r="H15" s="5">
        <v>25</v>
      </c>
      <c r="I15" s="5" t="s">
        <v>238</v>
      </c>
      <c r="J15" s="41">
        <v>400</v>
      </c>
      <c r="K15" s="79"/>
      <c r="L15" s="62">
        <f t="shared" si="0"/>
        <v>0</v>
      </c>
      <c r="M15" s="5">
        <v>100</v>
      </c>
      <c r="N15" s="77"/>
      <c r="O15" s="49">
        <f t="shared" si="1"/>
        <v>0</v>
      </c>
      <c r="P15" s="19"/>
      <c r="Q15" s="19"/>
      <c r="R15" s="19"/>
      <c r="S15" s="19"/>
      <c r="T15" s="19"/>
      <c r="U15" s="19"/>
      <c r="V15" s="19"/>
      <c r="W15" s="19"/>
    </row>
    <row r="16" spans="1:23" ht="60" x14ac:dyDescent="0.25">
      <c r="A16" s="6">
        <v>14</v>
      </c>
      <c r="B16" s="14" t="s">
        <v>84</v>
      </c>
      <c r="C16" s="1" t="s">
        <v>85</v>
      </c>
      <c r="D16" s="1"/>
      <c r="E16" s="5">
        <v>4</v>
      </c>
      <c r="F16" s="5" t="s">
        <v>43</v>
      </c>
      <c r="G16" s="33" t="s">
        <v>86</v>
      </c>
      <c r="H16" s="5">
        <v>25</v>
      </c>
      <c r="I16" s="5" t="s">
        <v>239</v>
      </c>
      <c r="J16" s="41">
        <v>300</v>
      </c>
      <c r="K16" s="81"/>
      <c r="L16" s="62">
        <f t="shared" si="0"/>
        <v>0</v>
      </c>
      <c r="M16" s="5">
        <v>100</v>
      </c>
      <c r="N16" s="77"/>
      <c r="O16" s="49">
        <f t="shared" si="1"/>
        <v>0</v>
      </c>
    </row>
    <row r="17" spans="1:23" x14ac:dyDescent="0.25">
      <c r="A17" s="52"/>
      <c r="B17" s="52" t="s">
        <v>183</v>
      </c>
      <c r="C17" s="52"/>
      <c r="D17" s="52"/>
      <c r="E17" s="52"/>
      <c r="F17" s="52"/>
      <c r="G17" s="52"/>
      <c r="H17" s="52"/>
      <c r="I17" s="52"/>
      <c r="J17" s="52"/>
      <c r="K17" s="52">
        <f>SUM(K3:K16)</f>
        <v>0</v>
      </c>
      <c r="L17" s="30">
        <f>SUM(L3:L16)</f>
        <v>0</v>
      </c>
      <c r="M17" s="52"/>
      <c r="N17" s="52">
        <f>SUM(N3:N16)</f>
        <v>0</v>
      </c>
      <c r="O17" s="30">
        <f>SUM(O3:O16)</f>
        <v>0</v>
      </c>
      <c r="P17" s="19"/>
      <c r="Q17" s="19"/>
      <c r="R17" s="19"/>
      <c r="S17" s="19"/>
      <c r="T17" s="19"/>
      <c r="U17" s="19"/>
      <c r="V17" s="19"/>
      <c r="W17" s="19"/>
    </row>
    <row r="18" spans="1:23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23" spans="1:23" x14ac:dyDescent="0.25">
      <c r="B23" s="24"/>
      <c r="C23" s="31"/>
    </row>
    <row r="25" spans="1:23" x14ac:dyDescent="0.25">
      <c r="B25" s="23"/>
    </row>
    <row r="26" spans="1:23" x14ac:dyDescent="0.25">
      <c r="B26" s="22"/>
      <c r="C26" s="22"/>
      <c r="D26" s="22"/>
    </row>
    <row r="27" spans="1:23" x14ac:dyDescent="0.25">
      <c r="B27" s="22"/>
      <c r="C27" s="22"/>
      <c r="D27" s="22"/>
    </row>
    <row r="28" spans="1:23" x14ac:dyDescent="0.25">
      <c r="B28" s="22"/>
      <c r="C28" s="22"/>
      <c r="D28" s="22"/>
    </row>
    <row r="29" spans="1:23" x14ac:dyDescent="0.25">
      <c r="B29" s="23"/>
    </row>
    <row r="30" spans="1:23" x14ac:dyDescent="0.25">
      <c r="B30" s="22"/>
    </row>
    <row r="31" spans="1:23" x14ac:dyDescent="0.25">
      <c r="B31" s="22"/>
    </row>
    <row r="32" spans="1:23" x14ac:dyDescent="0.25">
      <c r="B32" s="23"/>
    </row>
  </sheetData>
  <sheetProtection password="FF3B" sheet="1" objects="1" scenarios="1"/>
  <autoFilter ref="A2:W17"/>
  <customSheetViews>
    <customSheetView guid="{B216AD50-4848-4116-BD14-3BA514C809B6}" printArea="1">
      <pane xSplit="4" ySplit="2" topLeftCell="E13" activePane="bottomRight" state="frozen"/>
      <selection pane="bottomRight" activeCell="O16" sqref="O16"/>
      <pageMargins left="0.7" right="0.7" top="0.75" bottom="0.75" header="0.3" footer="0.3"/>
      <pageSetup paperSize="256" orientation="landscape" horizontalDpi="300" verticalDpi="300" r:id="rId1"/>
    </customSheetView>
    <customSheetView guid="{DD2A86E8-EBA8-4E26-A31F-A3ABE6092CAA}" scale="90" showAutoFilter="1">
      <pane xSplit="4" ySplit="2" topLeftCell="E3" activePane="bottomRight" state="frozen"/>
      <selection pane="bottomRight" activeCell="J12" sqref="J12"/>
      <pageMargins left="0.70866141732283472" right="0.70866141732283472" top="0.74803149606299213" bottom="0.74803149606299213" header="0.31496062992125984" footer="0.31496062992125984"/>
      <pageSetup paperSize="256" scale="55" orientation="landscape" horizontalDpi="300" verticalDpi="300" r:id="rId2"/>
      <autoFilter ref="A2:AA17"/>
    </customSheetView>
  </customSheetViews>
  <pageMargins left="0.70866141732283472" right="0.70866141732283472" top="0.74803149606299213" bottom="0.74803149606299213" header="0.31496062992125984" footer="0.31496062992125984"/>
  <pageSetup paperSize="9" scale="44" orientation="landscape" horizontalDpi="300" verticalDpi="3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zoomScaleNormal="100" workbookViewId="0">
      <selection activeCell="H28" sqref="H28"/>
    </sheetView>
  </sheetViews>
  <sheetFormatPr defaultRowHeight="15" x14ac:dyDescent="0.25"/>
  <cols>
    <col min="1" max="1" width="4.28515625" customWidth="1"/>
    <col min="2" max="2" width="17.85546875" customWidth="1"/>
    <col min="4" max="4" width="13.140625" customWidth="1"/>
    <col min="5" max="5" width="6.28515625" customWidth="1"/>
    <col min="7" max="7" width="15" customWidth="1"/>
    <col min="8" max="8" width="6.140625" customWidth="1"/>
    <col min="9" max="9" width="7.140625" customWidth="1"/>
    <col min="10" max="10" width="6.5703125" customWidth="1"/>
    <col min="11" max="11" width="7.28515625" customWidth="1"/>
    <col min="12" max="12" width="8.42578125" customWidth="1"/>
    <col min="14" max="14" width="10.140625" customWidth="1"/>
    <col min="15" max="15" width="13.42578125" customWidth="1"/>
    <col min="16" max="16" width="17.5703125" customWidth="1"/>
    <col min="20" max="20" width="15.5703125" customWidth="1"/>
    <col min="21" max="21" width="13.85546875" customWidth="1"/>
    <col min="22" max="22" width="25" customWidth="1"/>
    <col min="23" max="23" width="25.42578125" customWidth="1"/>
  </cols>
  <sheetData>
    <row r="1" spans="1:23" x14ac:dyDescent="0.25">
      <c r="A1" s="44" t="s">
        <v>272</v>
      </c>
      <c r="B1" s="44"/>
      <c r="C1" s="44"/>
      <c r="D1" s="44"/>
      <c r="E1" s="44"/>
      <c r="F1" s="44"/>
      <c r="G1" s="44"/>
      <c r="H1" s="44"/>
      <c r="I1" s="43"/>
      <c r="J1" s="43"/>
      <c r="K1" s="43"/>
      <c r="L1" s="44"/>
      <c r="M1" s="44"/>
      <c r="N1" s="44"/>
      <c r="O1" s="44"/>
      <c r="P1" s="44"/>
      <c r="Q1" s="44"/>
      <c r="R1" s="44"/>
      <c r="S1" s="44"/>
      <c r="T1" s="50"/>
      <c r="U1" s="50"/>
    </row>
    <row r="2" spans="1:23" ht="180" x14ac:dyDescent="0.25">
      <c r="A2" s="12"/>
      <c r="B2" s="3" t="s">
        <v>0</v>
      </c>
      <c r="C2" s="3" t="s">
        <v>1</v>
      </c>
      <c r="D2" s="3"/>
      <c r="E2" s="4" t="s">
        <v>3</v>
      </c>
      <c r="F2" s="4" t="s">
        <v>179</v>
      </c>
      <c r="G2" s="4" t="s">
        <v>180</v>
      </c>
      <c r="H2" s="3" t="s">
        <v>176</v>
      </c>
      <c r="I2" s="65" t="s">
        <v>220</v>
      </c>
      <c r="J2" s="65" t="s">
        <v>222</v>
      </c>
      <c r="K2" s="65" t="s">
        <v>223</v>
      </c>
      <c r="L2" s="4" t="s">
        <v>177</v>
      </c>
      <c r="M2" s="74" t="s">
        <v>182</v>
      </c>
      <c r="N2" s="74" t="s">
        <v>289</v>
      </c>
      <c r="O2" s="74" t="s">
        <v>278</v>
      </c>
      <c r="P2" s="74" t="s">
        <v>292</v>
      </c>
      <c r="Q2" s="74" t="s">
        <v>181</v>
      </c>
      <c r="R2" s="74" t="s">
        <v>2</v>
      </c>
      <c r="S2" s="74" t="s">
        <v>290</v>
      </c>
      <c r="T2" s="74" t="s">
        <v>294</v>
      </c>
      <c r="U2" s="74" t="s">
        <v>293</v>
      </c>
      <c r="V2" s="32" t="s">
        <v>275</v>
      </c>
      <c r="W2" s="32" t="s">
        <v>285</v>
      </c>
    </row>
    <row r="3" spans="1:23" ht="60" x14ac:dyDescent="0.25">
      <c r="A3" s="12">
        <v>1</v>
      </c>
      <c r="B3" s="1" t="s">
        <v>23</v>
      </c>
      <c r="C3" s="1" t="s">
        <v>24</v>
      </c>
      <c r="D3" s="1" t="s">
        <v>25</v>
      </c>
      <c r="E3" s="5">
        <v>1</v>
      </c>
      <c r="F3" s="5" t="s">
        <v>26</v>
      </c>
      <c r="G3" s="5" t="s">
        <v>27</v>
      </c>
      <c r="H3" s="1" t="s">
        <v>266</v>
      </c>
      <c r="I3" s="5" t="s">
        <v>271</v>
      </c>
      <c r="J3" s="5">
        <v>10</v>
      </c>
      <c r="K3" s="5" t="s">
        <v>230</v>
      </c>
      <c r="L3" s="41">
        <v>600</v>
      </c>
      <c r="M3" s="79"/>
      <c r="N3" s="77"/>
      <c r="O3" s="49">
        <f>L3*M3</f>
        <v>0</v>
      </c>
      <c r="P3" s="49">
        <f>L3*N3</f>
        <v>0</v>
      </c>
      <c r="Q3" s="5">
        <v>10</v>
      </c>
      <c r="R3" s="77"/>
      <c r="S3" s="77"/>
      <c r="T3" s="49">
        <f>Q3*R3</f>
        <v>0</v>
      </c>
      <c r="U3" s="49">
        <f>Q3*S3</f>
        <v>0</v>
      </c>
      <c r="V3" s="60">
        <f>O11+T11</f>
        <v>0</v>
      </c>
      <c r="W3" s="60">
        <f>P12+U12</f>
        <v>0</v>
      </c>
    </row>
    <row r="4" spans="1:23" ht="75" x14ac:dyDescent="0.25">
      <c r="A4" s="12">
        <v>2</v>
      </c>
      <c r="B4" s="1" t="s">
        <v>111</v>
      </c>
      <c r="C4" s="1" t="s">
        <v>112</v>
      </c>
      <c r="D4" s="1" t="s">
        <v>113</v>
      </c>
      <c r="E4" s="5">
        <v>1</v>
      </c>
      <c r="F4" s="5" t="s">
        <v>26</v>
      </c>
      <c r="G4" s="5" t="s">
        <v>114</v>
      </c>
      <c r="H4" s="1" t="s">
        <v>266</v>
      </c>
      <c r="I4" s="5" t="s">
        <v>271</v>
      </c>
      <c r="J4" s="5"/>
      <c r="K4" s="5" t="s">
        <v>243</v>
      </c>
      <c r="L4" s="41">
        <v>2500</v>
      </c>
      <c r="M4" s="79"/>
      <c r="N4" s="77"/>
      <c r="O4" s="49">
        <f t="shared" ref="O4:O10" si="0">L4*M4</f>
        <v>0</v>
      </c>
      <c r="P4" s="49">
        <f>L4*N4</f>
        <v>0</v>
      </c>
      <c r="Q4" s="5">
        <v>10</v>
      </c>
      <c r="R4" s="77"/>
      <c r="S4" s="77"/>
      <c r="T4" s="49">
        <f t="shared" ref="T4:T10" si="1">Q4*R4</f>
        <v>0</v>
      </c>
      <c r="U4" s="49">
        <f>Q4*S4</f>
        <v>0</v>
      </c>
    </row>
    <row r="5" spans="1:23" ht="30" x14ac:dyDescent="0.25">
      <c r="A5" s="12">
        <v>3</v>
      </c>
      <c r="B5" s="1" t="s">
        <v>193</v>
      </c>
      <c r="C5" s="1" t="s">
        <v>28</v>
      </c>
      <c r="D5" s="1">
        <v>40</v>
      </c>
      <c r="E5" s="5">
        <v>2</v>
      </c>
      <c r="F5" s="5" t="s">
        <v>29</v>
      </c>
      <c r="G5" s="5" t="s">
        <v>30</v>
      </c>
      <c r="H5" s="1"/>
      <c r="I5" s="5" t="s">
        <v>266</v>
      </c>
      <c r="J5" s="5">
        <v>25</v>
      </c>
      <c r="K5" s="5" t="s">
        <v>234</v>
      </c>
      <c r="L5" s="41">
        <v>600</v>
      </c>
      <c r="M5" s="79"/>
      <c r="N5" s="78"/>
      <c r="O5" s="49">
        <f t="shared" si="0"/>
        <v>0</v>
      </c>
      <c r="P5" s="78"/>
      <c r="Q5" s="5">
        <v>10</v>
      </c>
      <c r="R5" s="77"/>
      <c r="S5" s="78"/>
      <c r="T5" s="49">
        <f t="shared" si="1"/>
        <v>0</v>
      </c>
      <c r="U5" s="78"/>
    </row>
    <row r="6" spans="1:23" ht="30" x14ac:dyDescent="0.25">
      <c r="A6" s="12">
        <v>4</v>
      </c>
      <c r="B6" s="1" t="s">
        <v>246</v>
      </c>
      <c r="C6" s="1" t="s">
        <v>205</v>
      </c>
      <c r="D6" s="1">
        <v>59</v>
      </c>
      <c r="E6" s="6">
        <v>1</v>
      </c>
      <c r="F6" s="5" t="s">
        <v>31</v>
      </c>
      <c r="G6" s="5" t="s">
        <v>30</v>
      </c>
      <c r="H6" s="1"/>
      <c r="I6" s="5" t="s">
        <v>266</v>
      </c>
      <c r="J6" s="5">
        <v>50</v>
      </c>
      <c r="K6" s="5" t="s">
        <v>234</v>
      </c>
      <c r="L6" s="41">
        <v>300</v>
      </c>
      <c r="M6" s="80"/>
      <c r="N6" s="78"/>
      <c r="O6" s="49">
        <f t="shared" si="0"/>
        <v>0</v>
      </c>
      <c r="P6" s="78"/>
      <c r="Q6" s="6">
        <v>10</v>
      </c>
      <c r="R6" s="77"/>
      <c r="S6" s="78"/>
      <c r="T6" s="49">
        <f t="shared" si="1"/>
        <v>0</v>
      </c>
      <c r="U6" s="78"/>
    </row>
    <row r="7" spans="1:23" ht="30" x14ac:dyDescent="0.25">
      <c r="A7" s="12">
        <v>5</v>
      </c>
      <c r="B7" s="14" t="s">
        <v>8</v>
      </c>
      <c r="C7" s="1" t="s">
        <v>9</v>
      </c>
      <c r="D7" s="1"/>
      <c r="E7" s="5">
        <v>1</v>
      </c>
      <c r="F7" s="5" t="s">
        <v>10</v>
      </c>
      <c r="G7" s="5" t="s">
        <v>247</v>
      </c>
      <c r="H7" s="1"/>
      <c r="I7" s="12" t="s">
        <v>271</v>
      </c>
      <c r="J7" s="12"/>
      <c r="K7" s="12" t="s">
        <v>228</v>
      </c>
      <c r="L7" s="41">
        <v>2000</v>
      </c>
      <c r="M7" s="79"/>
      <c r="N7" s="78"/>
      <c r="O7" s="49">
        <f t="shared" si="0"/>
        <v>0</v>
      </c>
      <c r="P7" s="78"/>
      <c r="Q7" s="5">
        <v>10</v>
      </c>
      <c r="R7" s="77"/>
      <c r="S7" s="78"/>
      <c r="T7" s="49">
        <f t="shared" si="1"/>
        <v>0</v>
      </c>
      <c r="U7" s="78"/>
    </row>
    <row r="8" spans="1:23" ht="30" x14ac:dyDescent="0.25">
      <c r="A8" s="12">
        <v>6</v>
      </c>
      <c r="B8" s="16" t="s">
        <v>4</v>
      </c>
      <c r="C8" s="1" t="s">
        <v>5</v>
      </c>
      <c r="D8" s="1"/>
      <c r="E8" s="5">
        <v>1</v>
      </c>
      <c r="F8" s="5" t="s">
        <v>6</v>
      </c>
      <c r="G8" s="5" t="s">
        <v>7</v>
      </c>
      <c r="H8" s="1"/>
      <c r="I8" s="12" t="s">
        <v>271</v>
      </c>
      <c r="J8" s="12"/>
      <c r="K8" s="12" t="s">
        <v>229</v>
      </c>
      <c r="L8" s="41">
        <v>3000</v>
      </c>
      <c r="M8" s="79"/>
      <c r="N8" s="78"/>
      <c r="O8" s="49">
        <f t="shared" si="0"/>
        <v>0</v>
      </c>
      <c r="P8" s="78"/>
      <c r="Q8" s="5">
        <v>10</v>
      </c>
      <c r="R8" s="77"/>
      <c r="S8" s="78"/>
      <c r="T8" s="49">
        <f t="shared" si="1"/>
        <v>0</v>
      </c>
      <c r="U8" s="78"/>
    </row>
    <row r="9" spans="1:23" ht="30" x14ac:dyDescent="0.25">
      <c r="A9" s="12">
        <v>7</v>
      </c>
      <c r="B9" s="16" t="s">
        <v>250</v>
      </c>
      <c r="C9" s="1" t="s">
        <v>248</v>
      </c>
      <c r="D9" s="1"/>
      <c r="E9" s="5"/>
      <c r="F9" s="5" t="s">
        <v>43</v>
      </c>
      <c r="G9" s="5" t="s">
        <v>249</v>
      </c>
      <c r="H9" s="1"/>
      <c r="I9" s="6" t="s">
        <v>271</v>
      </c>
      <c r="J9" s="6"/>
      <c r="K9" s="6" t="s">
        <v>229</v>
      </c>
      <c r="L9" s="41">
        <v>1</v>
      </c>
      <c r="M9" s="79"/>
      <c r="N9" s="78"/>
      <c r="O9" s="49">
        <f t="shared" si="0"/>
        <v>0</v>
      </c>
      <c r="P9" s="78"/>
      <c r="Q9" s="5"/>
      <c r="R9" s="77"/>
      <c r="S9" s="78"/>
      <c r="T9" s="49">
        <f t="shared" si="1"/>
        <v>0</v>
      </c>
      <c r="U9" s="78"/>
    </row>
    <row r="10" spans="1:23" ht="30" x14ac:dyDescent="0.25">
      <c r="A10" s="12">
        <v>8</v>
      </c>
      <c r="B10" s="16" t="s">
        <v>251</v>
      </c>
      <c r="C10" s="1" t="s">
        <v>252</v>
      </c>
      <c r="D10" s="1"/>
      <c r="E10" s="5"/>
      <c r="F10" s="5" t="s">
        <v>43</v>
      </c>
      <c r="G10" s="5" t="s">
        <v>249</v>
      </c>
      <c r="H10" s="1"/>
      <c r="I10" s="6" t="s">
        <v>271</v>
      </c>
      <c r="J10" s="6"/>
      <c r="K10" s="6" t="s">
        <v>229</v>
      </c>
      <c r="L10" s="41">
        <v>1</v>
      </c>
      <c r="M10" s="79"/>
      <c r="N10" s="78"/>
      <c r="O10" s="49">
        <f t="shared" si="0"/>
        <v>0</v>
      </c>
      <c r="P10" s="78"/>
      <c r="Q10" s="5"/>
      <c r="R10" s="77"/>
      <c r="S10" s="78"/>
      <c r="T10" s="49">
        <f t="shared" si="1"/>
        <v>0</v>
      </c>
      <c r="U10" s="78"/>
    </row>
    <row r="11" spans="1:23" x14ac:dyDescent="0.25">
      <c r="A11" s="29"/>
      <c r="B11" s="29" t="s">
        <v>216</v>
      </c>
      <c r="C11" s="29"/>
      <c r="D11" s="29"/>
      <c r="E11" s="29"/>
      <c r="F11" s="29"/>
      <c r="G11" s="29"/>
      <c r="H11" s="29"/>
      <c r="I11" s="45"/>
      <c r="J11" s="45"/>
      <c r="K11" s="45"/>
      <c r="L11" s="29"/>
      <c r="M11" s="29"/>
      <c r="N11" s="29"/>
      <c r="O11" s="30">
        <f>SUM(O3:O10)</f>
        <v>0</v>
      </c>
      <c r="P11" s="29"/>
      <c r="Q11" s="29"/>
      <c r="R11" s="29"/>
      <c r="S11" s="29"/>
      <c r="T11" s="30">
        <f>SUM(T3:T10)</f>
        <v>0</v>
      </c>
      <c r="U11" s="29"/>
    </row>
    <row r="12" spans="1:23" x14ac:dyDescent="0.25">
      <c r="A12" s="29"/>
      <c r="B12" s="29" t="s">
        <v>217</v>
      </c>
      <c r="C12" s="29"/>
      <c r="D12" s="29"/>
      <c r="E12" s="29"/>
      <c r="F12" s="29"/>
      <c r="G12" s="29"/>
      <c r="H12" s="29"/>
      <c r="L12" s="29"/>
      <c r="M12" s="29"/>
      <c r="N12" s="29"/>
      <c r="O12" s="29"/>
      <c r="P12" s="30">
        <f>SUM(P3:P10)</f>
        <v>0</v>
      </c>
      <c r="Q12" s="29"/>
      <c r="R12" s="29"/>
      <c r="S12" s="29"/>
      <c r="T12" s="29"/>
      <c r="U12" s="30">
        <f>SUM(U3:U10)</f>
        <v>0</v>
      </c>
    </row>
    <row r="15" spans="1:23" x14ac:dyDescent="0.25">
      <c r="I15" s="5"/>
    </row>
    <row r="16" spans="1:23" x14ac:dyDescent="0.25">
      <c r="N16" s="13"/>
      <c r="O16" s="13"/>
      <c r="P16" s="13"/>
      <c r="Q16" s="13"/>
      <c r="R16" s="13"/>
      <c r="S16" s="13"/>
      <c r="T16" s="13"/>
      <c r="U16" s="13"/>
    </row>
  </sheetData>
  <sheetProtection password="FF3B" sheet="1" objects="1" scenarios="1"/>
  <customSheetViews>
    <customSheetView guid="{DD2A86E8-EBA8-4E26-A31F-A3ABE6092CAA}">
      <selection activeCell="K4" sqref="K4"/>
      <pageMargins left="0.70866141732283472" right="0.70866141732283472" top="0.74803149606299213" bottom="0.74803149606299213" header="0.31496062992125984" footer="0.31496062992125984"/>
      <pageSetup paperSize="256" scale="60" orientation="landscape" horizontalDpi="300" verticalDpi="300" r:id="rId1"/>
    </customSheetView>
  </customSheetViews>
  <pageMargins left="0.70866141732283472" right="0.70866141732283472" top="0.74803149606299213" bottom="0.74803149606299213" header="0.31496062992125984" footer="0.31496062992125984"/>
  <pageSetup paperSize="9" scale="48" orientation="landscape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zoomScaleNormal="100" workbookViewId="0">
      <selection activeCell="A4" sqref="A4"/>
    </sheetView>
  </sheetViews>
  <sheetFormatPr defaultRowHeight="15" x14ac:dyDescent="0.25"/>
  <cols>
    <col min="1" max="1" width="166.140625" bestFit="1" customWidth="1"/>
  </cols>
  <sheetData>
    <row r="1" spans="1:1" x14ac:dyDescent="0.25">
      <c r="A1" s="63" t="s">
        <v>265</v>
      </c>
    </row>
    <row r="2" spans="1:1" x14ac:dyDescent="0.25">
      <c r="A2" s="47" t="s">
        <v>279</v>
      </c>
    </row>
    <row r="3" spans="1:1" x14ac:dyDescent="0.25">
      <c r="A3" s="47" t="s">
        <v>280</v>
      </c>
    </row>
    <row r="4" spans="1:1" x14ac:dyDescent="0.25">
      <c r="A4" s="47" t="s">
        <v>281</v>
      </c>
    </row>
    <row r="5" spans="1:1" x14ac:dyDescent="0.25">
      <c r="A5" s="47" t="s">
        <v>284</v>
      </c>
    </row>
    <row r="6" spans="1:1" x14ac:dyDescent="0.25">
      <c r="A6" s="47" t="s">
        <v>282</v>
      </c>
    </row>
    <row r="7" spans="1:1" x14ac:dyDescent="0.25">
      <c r="A7" s="47" t="s">
        <v>283</v>
      </c>
    </row>
    <row r="8" spans="1:1" x14ac:dyDescent="0.25">
      <c r="A8" s="47" t="s">
        <v>286</v>
      </c>
    </row>
  </sheetData>
  <sheetProtection password="FF3B" sheet="1" objects="1" scenarios="1"/>
  <customSheetViews>
    <customSheetView guid="{DD2A86E8-EBA8-4E26-A31F-A3ABE6092CAA}" scale="130">
      <selection activeCell="E2" sqref="E2"/>
      <pageMargins left="0.7" right="0.7" top="0.75" bottom="0.75" header="0.3" footer="0.3"/>
    </customSheetView>
  </customSheetView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3</vt:i4>
      </vt:variant>
    </vt:vector>
  </HeadingPairs>
  <TitlesOfParts>
    <vt:vector size="8" baseType="lpstr">
      <vt:lpstr>1 részszempont_belföldi</vt:lpstr>
      <vt:lpstr>2 részszempont_nemzetközi</vt:lpstr>
      <vt:lpstr>3 részszempont_pénztári</vt:lpstr>
      <vt:lpstr>4 menetkedvezmény</vt:lpstr>
      <vt:lpstr>Kitöltési útmutató, magyarázat</vt:lpstr>
      <vt:lpstr>'2 részszempont_nemzetközi'!Nyomtatási_terület</vt:lpstr>
      <vt:lpstr>'3 részszempont_pénztári'!Nyomtatási_terület</vt:lpstr>
      <vt:lpstr>'4 menetkedvezmény'!Nyomtatási_terület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Bicskei Krisztina</dc:creator>
  <cp:lastModifiedBy>Bene Attila</cp:lastModifiedBy>
  <cp:lastPrinted>2016-07-14T08:53:27Z</cp:lastPrinted>
  <dcterms:created xsi:type="dcterms:W3CDTF">2006-09-16T00:00:00Z</dcterms:created>
  <dcterms:modified xsi:type="dcterms:W3CDTF">2016-08-16T07:15:49Z</dcterms:modified>
</cp:coreProperties>
</file>