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29040" windowHeight="4530"/>
  </bookViews>
  <sheets>
    <sheet name="H" sheetId="1" r:id="rId1"/>
  </sheets>
  <calcPr calcId="145621"/>
</workbook>
</file>

<file path=xl/calcChain.xml><?xml version="1.0" encoding="utf-8"?>
<calcChain xmlns="http://schemas.openxmlformats.org/spreadsheetml/2006/main">
  <c r="H101" i="1" l="1"/>
  <c r="H104" i="1"/>
  <c r="H97" i="1" l="1"/>
  <c r="H98" i="1"/>
  <c r="H99" i="1"/>
  <c r="H100" i="1" s="1"/>
  <c r="H103" i="1" s="1"/>
  <c r="H96" i="1"/>
  <c r="K99" i="1" l="1"/>
  <c r="K98" i="1"/>
  <c r="K97" i="1"/>
  <c r="K96" i="1"/>
  <c r="K2" i="1"/>
  <c r="K8" i="1"/>
  <c r="K12" i="1"/>
  <c r="K16" i="1"/>
  <c r="K24" i="1"/>
  <c r="K28" i="1"/>
  <c r="K36" i="1"/>
  <c r="K3" i="1"/>
  <c r="K4" i="1"/>
  <c r="K7" i="1"/>
  <c r="K11" i="1"/>
  <c r="K15" i="1"/>
  <c r="K19" i="1"/>
  <c r="K23" i="1"/>
  <c r="K26" i="1"/>
  <c r="K27" i="1"/>
  <c r="K31" i="1"/>
  <c r="K35" i="1"/>
  <c r="K39" i="1"/>
  <c r="K43" i="1"/>
  <c r="K46" i="1"/>
  <c r="K47" i="1"/>
  <c r="K51" i="1"/>
  <c r="K55" i="1"/>
  <c r="K59" i="1"/>
  <c r="K62" i="1"/>
  <c r="K63" i="1"/>
  <c r="K67" i="1"/>
  <c r="K71" i="1"/>
  <c r="K79" i="1"/>
  <c r="K87" i="1"/>
  <c r="H92" i="1"/>
  <c r="H93" i="1" s="1"/>
  <c r="F92" i="1"/>
  <c r="A92" i="1"/>
  <c r="K32" i="1"/>
  <c r="K20" i="1"/>
  <c r="K10" i="1"/>
  <c r="K86" i="1" l="1"/>
  <c r="K78" i="1"/>
  <c r="K70" i="1"/>
  <c r="K58" i="1"/>
  <c r="K54" i="1"/>
  <c r="K38" i="1"/>
  <c r="K30" i="1"/>
  <c r="K18" i="1"/>
  <c r="K6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5" i="1"/>
  <c r="K74" i="1"/>
  <c r="K66" i="1"/>
  <c r="K50" i="1"/>
  <c r="K42" i="1"/>
  <c r="K34" i="1"/>
  <c r="K22" i="1"/>
  <c r="K14" i="1"/>
  <c r="K44" i="1"/>
  <c r="K40" i="1"/>
  <c r="K100" i="1"/>
  <c r="K64" i="1"/>
  <c r="K60" i="1"/>
  <c r="K56" i="1"/>
  <c r="K52" i="1"/>
  <c r="K48" i="1"/>
  <c r="K91" i="1"/>
  <c r="K83" i="1"/>
  <c r="K82" i="1"/>
  <c r="K75" i="1"/>
  <c r="K90" i="1"/>
  <c r="K88" i="1"/>
  <c r="K84" i="1"/>
  <c r="K80" i="1"/>
  <c r="K76" i="1"/>
  <c r="K72" i="1"/>
  <c r="K68" i="1"/>
  <c r="K89" i="1"/>
  <c r="K85" i="1"/>
  <c r="K81" i="1"/>
  <c r="K77" i="1"/>
  <c r="K92" i="1" l="1"/>
  <c r="K103" i="1" s="1"/>
</calcChain>
</file>

<file path=xl/sharedStrings.xml><?xml version="1.0" encoding="utf-8"?>
<sst xmlns="http://schemas.openxmlformats.org/spreadsheetml/2006/main" count="529" uniqueCount="176">
  <si>
    <t>Régió</t>
  </si>
  <si>
    <t>Elosztó</t>
  </si>
  <si>
    <t>POD azonosító</t>
  </si>
  <si>
    <t>Fogyasztási hely neve</t>
  </si>
  <si>
    <t>Fogyasztási hely címe</t>
  </si>
  <si>
    <t>Rendelkezésre álló teljesítmény</t>
  </si>
  <si>
    <t>Mérő típus</t>
  </si>
  <si>
    <t>Gyáriszám</t>
  </si>
  <si>
    <t>SG</t>
  </si>
  <si>
    <t>39N050761549000D</t>
  </si>
  <si>
    <t>Kiskunhalas Járműfenntartás tanműhely</t>
  </si>
  <si>
    <t>Kiskunhalas, Majsai u. 1</t>
  </si>
  <si>
    <t>MJ/h</t>
  </si>
  <si>
    <t>39N050778398000B</t>
  </si>
  <si>
    <t>Orosháza állomás</t>
  </si>
  <si>
    <t>Orosháza, Állomás tér 1.</t>
  </si>
  <si>
    <t>39N050766753000K</t>
  </si>
  <si>
    <t>Békéscsaba VVF.</t>
  </si>
  <si>
    <t>Békéscsaba, Mokry u. 14</t>
  </si>
  <si>
    <t>39N050754692000X</t>
  </si>
  <si>
    <t>Szeged, Napos út</t>
  </si>
  <si>
    <t>39N050761524000D</t>
  </si>
  <si>
    <t>Baja Állomás</t>
  </si>
  <si>
    <t>Baja, Állomás tér</t>
  </si>
  <si>
    <t>39N050756911000C</t>
  </si>
  <si>
    <t>Szeged-Rendező Járműfenntartás</t>
  </si>
  <si>
    <t>39N050775431000P</t>
  </si>
  <si>
    <t>Kecskemét Járműfenntartás Kszh.</t>
  </si>
  <si>
    <t>Kecskemét, Kandó Kálmán u.</t>
  </si>
  <si>
    <t>39N0507785720002</t>
  </si>
  <si>
    <t>Hódmezővásárhely Nagyállomás</t>
  </si>
  <si>
    <t>6800 Hódmezővásárhely Nagyállomás</t>
  </si>
  <si>
    <t>39N050761541000G</t>
  </si>
  <si>
    <t>Kiskunhalas VVF.</t>
  </si>
  <si>
    <t>Kiskunhalas, Kötönyi u. 20</t>
  </si>
  <si>
    <t>39N0507736110002</t>
  </si>
  <si>
    <t>Kunszentmiklós Felvételi és Szoc. ép.</t>
  </si>
  <si>
    <t>Kunszentmiklós, Vasút u. 9</t>
  </si>
  <si>
    <t>39N0507632950008</t>
  </si>
  <si>
    <t>Kiskunhalas Járműfenntartás Kszh.</t>
  </si>
  <si>
    <t>Kiskunhalas, Majsai u. 2</t>
  </si>
  <si>
    <t>39N050750390000M</t>
  </si>
  <si>
    <t>Szentes Állomás</t>
  </si>
  <si>
    <t>Szentes, Kolozsvári u. 02</t>
  </si>
  <si>
    <t>39N0507559750001</t>
  </si>
  <si>
    <t>Szeged-Tisza Pályaudvar</t>
  </si>
  <si>
    <t>Szeged, Tisza Pályaudvar</t>
  </si>
  <si>
    <t>39N050776295000C</t>
  </si>
  <si>
    <t>Vésztő Járműfenntartás</t>
  </si>
  <si>
    <t>Vésztő, Bartók Béla u. 25-33.</t>
  </si>
  <si>
    <t>39N050758990000R</t>
  </si>
  <si>
    <t>Szeged, Boross József u.4/B</t>
  </si>
  <si>
    <t>39N050755486000P</t>
  </si>
  <si>
    <t xml:space="preserve">Szeged Igazgatóság </t>
  </si>
  <si>
    <t>Szeged, Tisza Lajos krt. 28</t>
  </si>
  <si>
    <t>39N050766737000C</t>
  </si>
  <si>
    <t>Békéscsaba PGF.</t>
  </si>
  <si>
    <t>Békéscsaba, Szabolcs u.</t>
  </si>
  <si>
    <t>39N050771997000U</t>
  </si>
  <si>
    <t>Kiskunfélegyháza VVF.</t>
  </si>
  <si>
    <t>Kiskunfélegyháza, Majsai út 20</t>
  </si>
  <si>
    <t>39N050721484000K</t>
  </si>
  <si>
    <t>Szentes üzemi konyha és laktanya</t>
  </si>
  <si>
    <t>Szentes Baross G. u .1.</t>
  </si>
  <si>
    <t>39N050758580000O</t>
  </si>
  <si>
    <t>Szeged-Személy felv. épület és ÉHF</t>
  </si>
  <si>
    <t>Szeged Indóház tér 2</t>
  </si>
  <si>
    <t>39N0507781780000</t>
  </si>
  <si>
    <t>Lőkösháza állomás</t>
  </si>
  <si>
    <t>5743 Lőkösháza Vasút 001</t>
  </si>
  <si>
    <t>39N0507788140007</t>
  </si>
  <si>
    <t xml:space="preserve">Makó állomás </t>
  </si>
  <si>
    <t>6900 Makó, Állomás tér 15.</t>
  </si>
  <si>
    <t>39N050770440000R</t>
  </si>
  <si>
    <t>Kiskunhalas állomás</t>
  </si>
  <si>
    <t>KOSSUTH L. U. 49</t>
  </si>
  <si>
    <t>39N050758570000U</t>
  </si>
  <si>
    <t>Szeged-Személy szoc. épület + TEB üzemi épület</t>
  </si>
  <si>
    <t>Szeged, Indóház tér 2</t>
  </si>
  <si>
    <t>39N050774222000B</t>
  </si>
  <si>
    <t>Kecskemét TLK és PGF</t>
  </si>
  <si>
    <t>6000 Kecskemét Rákócziváros 16. (Szt. István krt. 17)</t>
  </si>
  <si>
    <t>39N050777422000A</t>
  </si>
  <si>
    <t>Mezőhegyes Szoc. ép. és Bizt.ber.</t>
  </si>
  <si>
    <t>MEZŐHEGYES PETŐFI SÉTÁNY</t>
  </si>
  <si>
    <t>39N0507680400000</t>
  </si>
  <si>
    <t>Mezőhegyes állomás</t>
  </si>
  <si>
    <t>MEZŐHEGYES, PETŐFI SÉTÁNY</t>
  </si>
  <si>
    <t>39N0507771690009</t>
  </si>
  <si>
    <t>Kecskemét Állomás</t>
  </si>
  <si>
    <t>KECSKEMÉT KODÁLY Z TÉR 3</t>
  </si>
  <si>
    <t>39N050774131000H</t>
  </si>
  <si>
    <t>Gyoma Állomás</t>
  </si>
  <si>
    <t>GYOMAENDRŐD, KOSSUTH L.U.65</t>
  </si>
  <si>
    <t>39N050355422000A</t>
  </si>
  <si>
    <t>Kiskunhalas üzemi konyha</t>
  </si>
  <si>
    <t>BP</t>
  </si>
  <si>
    <t>39N050241079000O</t>
  </si>
  <si>
    <t>HEGYESHALOM ÁLL.FELV.ÉPÜLET</t>
  </si>
  <si>
    <t>HEGYESHALOM VASÚT U.6.</t>
  </si>
  <si>
    <t>39N050315895000Z</t>
  </si>
  <si>
    <t>KOMÁROM ÁLLOMÁSFÖN GYÁR U . 2.</t>
  </si>
  <si>
    <t>KOMÁROM GYÁR U.2</t>
  </si>
  <si>
    <t>39N050087583000N</t>
  </si>
  <si>
    <t>KOMÁROM GYÁR 1</t>
  </si>
  <si>
    <t>KOMÁROM GYÁR ÚT 1</t>
  </si>
  <si>
    <t>39N050202928000O</t>
  </si>
  <si>
    <t xml:space="preserve"> HEGYESHALOM, KATONA JÓZSEF U.1.</t>
  </si>
  <si>
    <t>HEGYESHALOM KATONA J. 1</t>
  </si>
  <si>
    <t>39N050313770000L</t>
  </si>
  <si>
    <t>KOMÁROM REND. PU.RÁKÓCZI RPT</t>
  </si>
  <si>
    <t>KOMÁROM RÁKOCZI RPK. 99.</t>
  </si>
  <si>
    <t>39N050350015000W</t>
  </si>
  <si>
    <t>HEGYESHALOM PETŐFI ÚT 1</t>
  </si>
  <si>
    <t>SM</t>
  </si>
  <si>
    <t>39N0502127250007</t>
  </si>
  <si>
    <t>2897801003/c</t>
  </si>
  <si>
    <t>39N050211520000H</t>
  </si>
  <si>
    <t>G-2721 CELLD.GÉPÉSZ.FŐNÖKSÉG</t>
  </si>
  <si>
    <t>CELLDÖMÖLK SZABADSÁG TÉR</t>
  </si>
  <si>
    <t>39N050209953000C</t>
  </si>
  <si>
    <t>CELLDÖMÖLK SZOC.ÉP.</t>
  </si>
  <si>
    <t>CELLDÖMÖLK ÁLLOMÁS</t>
  </si>
  <si>
    <t>39N050209730000G</t>
  </si>
  <si>
    <t>SZOMBATHELY MÁV IG. KP.</t>
  </si>
  <si>
    <t>SZOMBATHELY, SZÉLL KÁLMÁN U. 1.</t>
  </si>
  <si>
    <t>G40</t>
  </si>
  <si>
    <t>G65</t>
  </si>
  <si>
    <t>G4</t>
  </si>
  <si>
    <t>G16</t>
  </si>
  <si>
    <t>G25</t>
  </si>
  <si>
    <t>G 25</t>
  </si>
  <si>
    <t>G6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</si>
  <si>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</si>
  <si>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</si>
  <si>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</si>
  <si>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</si>
  <si>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</si>
  <si>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</si>
  <si>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</si>
  <si>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</si>
  <si>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</si>
  <si>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</si>
  <si>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</si>
  <si>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</si>
  <si>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Megjegyzés</t>
  </si>
  <si>
    <t>Korlátozási kat</t>
  </si>
  <si>
    <t>Nem korl.</t>
  </si>
  <si>
    <t>Kapacitás lekötés</t>
  </si>
  <si>
    <t>ÉGÁZ-DÉGÁZ</t>
  </si>
  <si>
    <t>39N050346743000A</t>
  </si>
  <si>
    <t>m3/h</t>
  </si>
  <si>
    <t>Szeged-Rókus KERTÉSZET telephely</t>
  </si>
  <si>
    <t>6724 Szeged, Rókus állomás 9712.</t>
  </si>
  <si>
    <t>6400 Kiskunhalas Rakodó utca 6</t>
  </si>
  <si>
    <t>Szeged-Rókus Gépállomás I. csarnok</t>
  </si>
  <si>
    <t>6725 Szeged, Hattyas u. 9424.</t>
  </si>
  <si>
    <t>Szeged Szolgáltatóház A-B-C-D épület</t>
  </si>
  <si>
    <t>Szombathely OKT. FÖNÖKSÉG</t>
  </si>
  <si>
    <t>9700 Szombathely Szelestey utca.15.</t>
  </si>
  <si>
    <t>2017.10.01-2018.09.31</t>
  </si>
  <si>
    <t>Igazgatósági épület, Konyha</t>
  </si>
  <si>
    <t>9400 Sopron, Mátyás király u. 19.</t>
  </si>
  <si>
    <t>39N050120349000K</t>
  </si>
  <si>
    <t>SVSE, Teniszpálya</t>
  </si>
  <si>
    <t>9400 Sopron, Lővér krt. 1.</t>
  </si>
  <si>
    <t>39N0501323310004</t>
  </si>
  <si>
    <t>Szentgotthárd Vasútállomás</t>
  </si>
  <si>
    <t>9970 Szentgotthárd, Ady u. 1.</t>
  </si>
  <si>
    <t>39N0502112170009</t>
  </si>
  <si>
    <t>Rajka Vasútállomás</t>
  </si>
  <si>
    <t>9224 Rajka, Bem J. u. 19.</t>
  </si>
  <si>
    <t>39N050206778000D</t>
  </si>
  <si>
    <t>GYSEV ZRT</t>
  </si>
  <si>
    <t>*szerződés 33.pont alapján</t>
  </si>
  <si>
    <t>H csomag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</si>
</sst>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6" fillId="0" borderId="0" xfId="0" applyNumberFormat="1" applyFont="1" applyFill="1"/>
    <xf numFmtId="0" fontId="6" fillId="0" borderId="0" xfId="0" applyFont="1" applyFill="1" applyAlignment="1">
      <alignment horizontal="left"/>
    </xf>
  </cellXfs>
  <cellStyles count="3">
    <cellStyle name="Normál" xfId="0" builtinId="0"/>
    <cellStyle name="Normál 2" xfId="2"/>
    <cellStyle name="Normál_Munka1_1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Normal="100" workbookViewId="0"/>
  </sheetViews>
  <sheetFormatPr defaultRowHeight="15" x14ac:dyDescent="0.25"/>
  <cols>
    <col min="1" max="1" width="11.42578125" style="35" bestFit="1" customWidth="1"/>
    <col min="2" max="2" width="12.85546875" style="35" bestFit="1" customWidth="1"/>
    <col min="3" max="3" width="18.42578125" style="35" bestFit="1" customWidth="1"/>
    <col min="4" max="4" width="36" style="35" customWidth="1"/>
    <col min="5" max="5" width="47.7109375" style="35" bestFit="1" customWidth="1"/>
    <col min="6" max="6" width="9.28515625" style="36" customWidth="1"/>
    <col min="7" max="7" width="5" style="35" bestFit="1" customWidth="1"/>
    <col min="8" max="8" width="7.5703125" style="37" customWidth="1"/>
    <col min="9" max="9" width="5.85546875" style="36" customWidth="1"/>
    <col min="10" max="10" width="17.28515625" style="36" customWidth="1"/>
    <col min="11" max="11" width="12.42578125" style="38" customWidth="1"/>
    <col min="12" max="23" width="11.5703125" style="39" customWidth="1"/>
    <col min="24" max="24" width="14.85546875" style="35" bestFit="1" customWidth="1"/>
    <col min="25" max="25" width="14.5703125" style="35" bestFit="1" customWidth="1"/>
    <col min="26" max="16384" width="9.140625" style="35"/>
  </cols>
  <sheetData>
    <row r="1" spans="1:25" s="30" customFormat="1" ht="75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7"/>
      <c r="H1" s="29" t="s">
        <v>148</v>
      </c>
      <c r="I1" s="28" t="s">
        <v>6</v>
      </c>
      <c r="J1" s="28" t="s">
        <v>7</v>
      </c>
      <c r="K1" s="25" t="s">
        <v>160</v>
      </c>
      <c r="L1" s="25" t="s">
        <v>136</v>
      </c>
      <c r="M1" s="25" t="s">
        <v>137</v>
      </c>
      <c r="N1" s="25" t="s">
        <v>138</v>
      </c>
      <c r="O1" s="25" t="s">
        <v>139</v>
      </c>
      <c r="P1" s="25" t="s">
        <v>140</v>
      </c>
      <c r="Q1" s="25" t="s">
        <v>141</v>
      </c>
      <c r="R1" s="25" t="s">
        <v>142</v>
      </c>
      <c r="S1" s="25" t="s">
        <v>143</v>
      </c>
      <c r="T1" s="25" t="s">
        <v>144</v>
      </c>
      <c r="U1" s="25" t="s">
        <v>133</v>
      </c>
      <c r="V1" s="25" t="s">
        <v>134</v>
      </c>
      <c r="W1" s="25" t="s">
        <v>135</v>
      </c>
      <c r="X1" s="3" t="s">
        <v>145</v>
      </c>
      <c r="Y1" s="4" t="s">
        <v>146</v>
      </c>
    </row>
    <row r="2" spans="1:25" s="1" customFormat="1" x14ac:dyDescent="0.25">
      <c r="A2" s="16" t="s">
        <v>96</v>
      </c>
      <c r="B2" s="6" t="s">
        <v>149</v>
      </c>
      <c r="C2" s="16" t="s">
        <v>103</v>
      </c>
      <c r="D2" s="16" t="s">
        <v>104</v>
      </c>
      <c r="E2" s="16" t="s">
        <v>105</v>
      </c>
      <c r="F2" s="15">
        <v>850</v>
      </c>
      <c r="G2" s="16" t="s">
        <v>12</v>
      </c>
      <c r="H2" s="17">
        <v>850</v>
      </c>
      <c r="I2" s="2" t="s">
        <v>130</v>
      </c>
      <c r="J2" s="15">
        <v>7204465</v>
      </c>
      <c r="K2" s="23">
        <f>+SUM(L2:W2)</f>
        <v>29900</v>
      </c>
      <c r="L2" s="18">
        <v>2875</v>
      </c>
      <c r="M2" s="18">
        <v>3449.9999999999995</v>
      </c>
      <c r="N2" s="18">
        <v>4024.9999999999995</v>
      </c>
      <c r="O2" s="18">
        <v>4600</v>
      </c>
      <c r="P2" s="18">
        <v>4024.9999999999995</v>
      </c>
      <c r="Q2" s="18">
        <v>4024.9999999999995</v>
      </c>
      <c r="R2" s="18">
        <v>2300</v>
      </c>
      <c r="S2" s="18">
        <v>1724.9999999999998</v>
      </c>
      <c r="T2" s="18">
        <v>575</v>
      </c>
      <c r="U2" s="18">
        <v>575</v>
      </c>
      <c r="V2" s="18">
        <v>575</v>
      </c>
      <c r="W2" s="18">
        <v>1150</v>
      </c>
      <c r="X2" s="6"/>
      <c r="Y2" s="5" t="s">
        <v>147</v>
      </c>
    </row>
    <row r="3" spans="1:25" s="1" customFormat="1" x14ac:dyDescent="0.25">
      <c r="A3" s="16" t="s">
        <v>96</v>
      </c>
      <c r="B3" s="6" t="s">
        <v>149</v>
      </c>
      <c r="C3" s="16" t="s">
        <v>106</v>
      </c>
      <c r="D3" s="16" t="s">
        <v>107</v>
      </c>
      <c r="E3" s="16" t="s">
        <v>108</v>
      </c>
      <c r="F3" s="17">
        <v>2210</v>
      </c>
      <c r="G3" s="16" t="s">
        <v>12</v>
      </c>
      <c r="H3" s="17">
        <v>2210</v>
      </c>
      <c r="I3" s="2" t="s">
        <v>127</v>
      </c>
      <c r="J3" s="15">
        <v>9160525003</v>
      </c>
      <c r="K3" s="23">
        <f t="shared" ref="K3:K66" si="0">+SUM(L3:W3)</f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6"/>
      <c r="Y3" s="5" t="s">
        <v>147</v>
      </c>
    </row>
    <row r="4" spans="1:25" s="1" customFormat="1" x14ac:dyDescent="0.25">
      <c r="A4" s="16" t="s">
        <v>96</v>
      </c>
      <c r="B4" s="6" t="s">
        <v>149</v>
      </c>
      <c r="C4" s="16" t="s">
        <v>97</v>
      </c>
      <c r="D4" s="16" t="s">
        <v>98</v>
      </c>
      <c r="E4" s="16" t="s">
        <v>99</v>
      </c>
      <c r="F4" s="17">
        <v>1360</v>
      </c>
      <c r="G4" s="16" t="s">
        <v>12</v>
      </c>
      <c r="H4" s="17">
        <v>1360</v>
      </c>
      <c r="I4" s="2" t="s">
        <v>126</v>
      </c>
      <c r="J4" s="15">
        <v>24406</v>
      </c>
      <c r="K4" s="23">
        <f t="shared" si="0"/>
        <v>102350</v>
      </c>
      <c r="L4" s="18">
        <v>10350</v>
      </c>
      <c r="M4" s="18">
        <v>11500</v>
      </c>
      <c r="N4" s="18">
        <v>18400</v>
      </c>
      <c r="O4" s="18">
        <v>17250</v>
      </c>
      <c r="P4" s="18">
        <v>17250</v>
      </c>
      <c r="Q4" s="18">
        <v>9200</v>
      </c>
      <c r="R4" s="18">
        <v>6899.9999999999991</v>
      </c>
      <c r="S4" s="18">
        <v>5750</v>
      </c>
      <c r="T4" s="18">
        <v>1150</v>
      </c>
      <c r="U4" s="18">
        <v>1150</v>
      </c>
      <c r="V4" s="18">
        <v>1150</v>
      </c>
      <c r="W4" s="18">
        <v>2300</v>
      </c>
      <c r="X4" s="6"/>
      <c r="Y4" s="5" t="s">
        <v>147</v>
      </c>
    </row>
    <row r="5" spans="1:25" s="1" customFormat="1" x14ac:dyDescent="0.25">
      <c r="A5" s="16" t="s">
        <v>96</v>
      </c>
      <c r="B5" s="6" t="s">
        <v>149</v>
      </c>
      <c r="C5" s="16" t="s">
        <v>109</v>
      </c>
      <c r="D5" s="16" t="s">
        <v>110</v>
      </c>
      <c r="E5" s="16" t="s">
        <v>111</v>
      </c>
      <c r="F5" s="15">
        <v>850</v>
      </c>
      <c r="G5" s="16" t="s">
        <v>12</v>
      </c>
      <c r="H5" s="17">
        <v>850</v>
      </c>
      <c r="I5" s="2" t="s">
        <v>130</v>
      </c>
      <c r="J5" s="15">
        <v>14219758</v>
      </c>
      <c r="K5" s="23">
        <f t="shared" si="0"/>
        <v>63850</v>
      </c>
      <c r="L5" s="18">
        <v>5750</v>
      </c>
      <c r="M5" s="18">
        <v>5750</v>
      </c>
      <c r="N5" s="18">
        <v>10350</v>
      </c>
      <c r="O5" s="18">
        <v>11500</v>
      </c>
      <c r="P5" s="18">
        <v>11500</v>
      </c>
      <c r="Q5" s="18">
        <v>9200</v>
      </c>
      <c r="R5" s="18">
        <v>4600</v>
      </c>
      <c r="S5" s="18">
        <v>2300</v>
      </c>
      <c r="T5" s="18">
        <v>600</v>
      </c>
      <c r="U5" s="18">
        <v>575</v>
      </c>
      <c r="V5" s="18">
        <v>575</v>
      </c>
      <c r="W5" s="18">
        <v>1150</v>
      </c>
      <c r="X5" s="6"/>
      <c r="Y5" s="5" t="s">
        <v>147</v>
      </c>
    </row>
    <row r="6" spans="1:25" s="1" customFormat="1" x14ac:dyDescent="0.25">
      <c r="A6" s="16" t="s">
        <v>96</v>
      </c>
      <c r="B6" s="6" t="s">
        <v>149</v>
      </c>
      <c r="C6" s="16" t="s">
        <v>100</v>
      </c>
      <c r="D6" s="16" t="s">
        <v>101</v>
      </c>
      <c r="E6" s="16" t="s">
        <v>102</v>
      </c>
      <c r="F6" s="17">
        <v>1360</v>
      </c>
      <c r="G6" s="16" t="s">
        <v>12</v>
      </c>
      <c r="H6" s="17">
        <v>1360</v>
      </c>
      <c r="I6" s="2" t="s">
        <v>126</v>
      </c>
      <c r="J6" s="15">
        <v>4089605</v>
      </c>
      <c r="K6" s="23">
        <f t="shared" si="0"/>
        <v>51290</v>
      </c>
      <c r="L6" s="18">
        <v>4600</v>
      </c>
      <c r="M6" s="18">
        <v>6899.9999999999991</v>
      </c>
      <c r="N6" s="18">
        <v>10350</v>
      </c>
      <c r="O6" s="18">
        <v>9200</v>
      </c>
      <c r="P6" s="18">
        <v>8049.9999999999991</v>
      </c>
      <c r="Q6" s="18">
        <v>6899.9999999999991</v>
      </c>
      <c r="R6" s="18">
        <v>2875</v>
      </c>
      <c r="S6" s="18">
        <v>1150</v>
      </c>
      <c r="T6" s="18">
        <v>229.99999999999997</v>
      </c>
      <c r="U6" s="18">
        <v>229.99999999999997</v>
      </c>
      <c r="V6" s="18">
        <v>229.99999999999997</v>
      </c>
      <c r="W6" s="18">
        <v>575</v>
      </c>
      <c r="X6" s="6"/>
      <c r="Y6" s="5" t="s">
        <v>147</v>
      </c>
    </row>
    <row r="7" spans="1:25" s="1" customFormat="1" x14ac:dyDescent="0.25">
      <c r="A7" s="16" t="s">
        <v>96</v>
      </c>
      <c r="B7" s="6" t="s">
        <v>149</v>
      </c>
      <c r="C7" s="16" t="s">
        <v>112</v>
      </c>
      <c r="D7" s="16" t="s">
        <v>113</v>
      </c>
      <c r="E7" s="16" t="s">
        <v>113</v>
      </c>
      <c r="F7" s="15">
        <v>850</v>
      </c>
      <c r="G7" s="16" t="s">
        <v>12</v>
      </c>
      <c r="H7" s="17">
        <v>850</v>
      </c>
      <c r="I7" s="2" t="s">
        <v>130</v>
      </c>
      <c r="J7" s="15">
        <v>8206799</v>
      </c>
      <c r="K7" s="23">
        <f t="shared" si="0"/>
        <v>44850</v>
      </c>
      <c r="L7" s="18">
        <v>4600</v>
      </c>
      <c r="M7" s="18">
        <v>5750</v>
      </c>
      <c r="N7" s="18">
        <v>8625</v>
      </c>
      <c r="O7" s="18">
        <v>6899.9999999999991</v>
      </c>
      <c r="P7" s="18">
        <v>6899.9999999999991</v>
      </c>
      <c r="Q7" s="18">
        <v>5175</v>
      </c>
      <c r="R7" s="18">
        <v>2875</v>
      </c>
      <c r="S7" s="18">
        <v>1724.9999999999998</v>
      </c>
      <c r="T7" s="18">
        <v>575</v>
      </c>
      <c r="U7" s="18">
        <v>575</v>
      </c>
      <c r="V7" s="18">
        <v>575</v>
      </c>
      <c r="W7" s="18">
        <v>575</v>
      </c>
      <c r="X7" s="6"/>
      <c r="Y7" s="5" t="s">
        <v>147</v>
      </c>
    </row>
    <row r="8" spans="1:25" s="1" customFormat="1" x14ac:dyDescent="0.25">
      <c r="A8" s="16" t="s">
        <v>8</v>
      </c>
      <c r="B8" s="6" t="s">
        <v>149</v>
      </c>
      <c r="C8" s="16" t="s">
        <v>150</v>
      </c>
      <c r="D8" s="16" t="s">
        <v>152</v>
      </c>
      <c r="E8" s="16" t="s">
        <v>153</v>
      </c>
      <c r="F8" s="15"/>
      <c r="G8" s="16"/>
      <c r="H8" s="17">
        <v>1360</v>
      </c>
      <c r="I8" s="9" t="s">
        <v>126</v>
      </c>
      <c r="J8" s="15">
        <v>7205526</v>
      </c>
      <c r="K8" s="23">
        <f t="shared" si="0"/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6"/>
      <c r="Y8" s="5" t="s">
        <v>147</v>
      </c>
    </row>
    <row r="9" spans="1:25" s="1" customFormat="1" x14ac:dyDescent="0.25">
      <c r="A9" s="16" t="s">
        <v>8</v>
      </c>
      <c r="B9" s="6" t="s">
        <v>149</v>
      </c>
      <c r="C9" s="16" t="s">
        <v>94</v>
      </c>
      <c r="D9" s="16" t="s">
        <v>95</v>
      </c>
      <c r="E9" s="16" t="s">
        <v>154</v>
      </c>
      <c r="F9" s="17">
        <v>2210</v>
      </c>
      <c r="G9" s="16" t="s">
        <v>12</v>
      </c>
      <c r="H9" s="17">
        <v>2210</v>
      </c>
      <c r="I9" s="2" t="s">
        <v>127</v>
      </c>
      <c r="J9" s="15">
        <v>7000003730</v>
      </c>
      <c r="K9" s="23">
        <f t="shared" si="0"/>
        <v>74750</v>
      </c>
      <c r="L9" s="18">
        <v>6439.9999999999991</v>
      </c>
      <c r="M9" s="18">
        <v>7129.9999999999991</v>
      </c>
      <c r="N9" s="18">
        <v>10580</v>
      </c>
      <c r="O9" s="18">
        <v>9775</v>
      </c>
      <c r="P9" s="18">
        <v>9200</v>
      </c>
      <c r="Q9" s="18">
        <v>9200</v>
      </c>
      <c r="R9" s="18">
        <v>5175</v>
      </c>
      <c r="S9" s="18">
        <v>4370</v>
      </c>
      <c r="T9" s="18">
        <v>3219.9999999999995</v>
      </c>
      <c r="U9" s="18">
        <v>3219.9999999999995</v>
      </c>
      <c r="V9" s="18">
        <v>3219.9999999999995</v>
      </c>
      <c r="W9" s="18">
        <v>3219.9999999999995</v>
      </c>
      <c r="X9" s="6"/>
      <c r="Y9" s="5" t="s">
        <v>147</v>
      </c>
    </row>
    <row r="10" spans="1:25" s="1" customFormat="1" x14ac:dyDescent="0.25">
      <c r="A10" s="16" t="s">
        <v>8</v>
      </c>
      <c r="B10" s="6" t="s">
        <v>149</v>
      </c>
      <c r="C10" s="16" t="s">
        <v>61</v>
      </c>
      <c r="D10" s="16" t="s">
        <v>62</v>
      </c>
      <c r="E10" s="16" t="s">
        <v>63</v>
      </c>
      <c r="F10" s="17">
        <v>2108</v>
      </c>
      <c r="G10" s="16" t="s">
        <v>12</v>
      </c>
      <c r="H10" s="17">
        <v>408</v>
      </c>
      <c r="I10" s="2" t="s">
        <v>128</v>
      </c>
      <c r="J10" s="15">
        <v>17231647</v>
      </c>
      <c r="K10" s="23">
        <f t="shared" si="0"/>
        <v>1730</v>
      </c>
      <c r="L10" s="18">
        <v>114.99999999999999</v>
      </c>
      <c r="M10" s="18">
        <v>175</v>
      </c>
      <c r="N10" s="18">
        <v>229.99999999999997</v>
      </c>
      <c r="O10" s="18">
        <v>345</v>
      </c>
      <c r="P10" s="18">
        <v>345</v>
      </c>
      <c r="Q10" s="18">
        <v>290</v>
      </c>
      <c r="R10" s="18">
        <v>229.99999999999997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6"/>
      <c r="Y10" s="5" t="s">
        <v>147</v>
      </c>
    </row>
    <row r="11" spans="1:25" s="1" customFormat="1" x14ac:dyDescent="0.25">
      <c r="A11" s="16"/>
      <c r="B11" s="6" t="s">
        <v>149</v>
      </c>
      <c r="C11" s="16"/>
      <c r="D11" s="16"/>
      <c r="E11" s="16"/>
      <c r="F11" s="15"/>
      <c r="G11" s="16"/>
      <c r="H11" s="17"/>
      <c r="I11" s="2" t="s">
        <v>128</v>
      </c>
      <c r="J11" s="15">
        <v>18161141</v>
      </c>
      <c r="K11" s="23">
        <f t="shared" si="0"/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6"/>
      <c r="Y11" s="5" t="s">
        <v>147</v>
      </c>
    </row>
    <row r="12" spans="1:25" s="1" customFormat="1" x14ac:dyDescent="0.25">
      <c r="A12" s="16"/>
      <c r="B12" s="6" t="s">
        <v>149</v>
      </c>
      <c r="C12" s="16"/>
      <c r="D12" s="16"/>
      <c r="E12" s="16"/>
      <c r="F12" s="15"/>
      <c r="G12" s="16"/>
      <c r="H12" s="17"/>
      <c r="I12" s="7" t="s">
        <v>128</v>
      </c>
      <c r="J12" s="15">
        <v>216810</v>
      </c>
      <c r="K12" s="23">
        <f t="shared" si="0"/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6"/>
      <c r="Y12" s="5" t="s">
        <v>147</v>
      </c>
    </row>
    <row r="13" spans="1:25" s="1" customFormat="1" x14ac:dyDescent="0.25">
      <c r="A13" s="16" t="s">
        <v>8</v>
      </c>
      <c r="B13" s="6" t="s">
        <v>149</v>
      </c>
      <c r="C13" s="16" t="s">
        <v>41</v>
      </c>
      <c r="D13" s="16" t="s">
        <v>42</v>
      </c>
      <c r="E13" s="16" t="s">
        <v>43</v>
      </c>
      <c r="F13" s="17">
        <v>2754</v>
      </c>
      <c r="G13" s="16" t="s">
        <v>12</v>
      </c>
      <c r="H13" s="17">
        <v>2754</v>
      </c>
      <c r="I13" s="7" t="s">
        <v>128</v>
      </c>
      <c r="J13" s="15">
        <v>608559</v>
      </c>
      <c r="K13" s="23">
        <f t="shared" si="0"/>
        <v>62100</v>
      </c>
      <c r="L13" s="18">
        <v>5750</v>
      </c>
      <c r="M13" s="18">
        <v>9200</v>
      </c>
      <c r="N13" s="18">
        <v>11500</v>
      </c>
      <c r="O13" s="18">
        <v>10350</v>
      </c>
      <c r="P13" s="18">
        <v>8625</v>
      </c>
      <c r="Q13" s="18">
        <v>8625</v>
      </c>
      <c r="R13" s="18">
        <v>4600</v>
      </c>
      <c r="S13" s="18">
        <v>804.99999999999989</v>
      </c>
      <c r="T13" s="18">
        <v>804.99999999999989</v>
      </c>
      <c r="U13" s="18">
        <v>690</v>
      </c>
      <c r="V13" s="18">
        <v>575</v>
      </c>
      <c r="W13" s="18">
        <v>575</v>
      </c>
      <c r="X13" s="6"/>
      <c r="Y13" s="5" t="s">
        <v>147</v>
      </c>
    </row>
    <row r="14" spans="1:25" s="1" customFormat="1" x14ac:dyDescent="0.25">
      <c r="A14" s="16"/>
      <c r="B14" s="6" t="s">
        <v>149</v>
      </c>
      <c r="C14" s="16"/>
      <c r="D14" s="16"/>
      <c r="E14" s="16"/>
      <c r="F14" s="15"/>
      <c r="G14" s="16"/>
      <c r="H14" s="17"/>
      <c r="I14" s="7" t="s">
        <v>128</v>
      </c>
      <c r="J14" s="15">
        <v>608560</v>
      </c>
      <c r="K14" s="23">
        <f t="shared" si="0"/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6"/>
      <c r="Y14" s="5" t="s">
        <v>147</v>
      </c>
    </row>
    <row r="15" spans="1:25" s="1" customFormat="1" x14ac:dyDescent="0.25">
      <c r="A15" s="16"/>
      <c r="B15" s="6" t="s">
        <v>149</v>
      </c>
      <c r="C15" s="16"/>
      <c r="D15" s="16"/>
      <c r="E15" s="16"/>
      <c r="F15" s="15"/>
      <c r="G15" s="16"/>
      <c r="H15" s="17"/>
      <c r="I15" s="7" t="s">
        <v>128</v>
      </c>
      <c r="J15" s="15">
        <v>608595</v>
      </c>
      <c r="K15" s="23">
        <f t="shared" si="0"/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6"/>
      <c r="Y15" s="5" t="s">
        <v>147</v>
      </c>
    </row>
    <row r="16" spans="1:25" s="1" customFormat="1" x14ac:dyDescent="0.25">
      <c r="A16" s="16"/>
      <c r="B16" s="6" t="s">
        <v>149</v>
      </c>
      <c r="C16" s="16"/>
      <c r="D16" s="16"/>
      <c r="E16" s="16"/>
      <c r="F16" s="15"/>
      <c r="G16" s="16"/>
      <c r="H16" s="17"/>
      <c r="I16" s="15" t="s">
        <v>127</v>
      </c>
      <c r="J16" s="15">
        <v>10602</v>
      </c>
      <c r="K16" s="23">
        <f t="shared" si="0"/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6"/>
      <c r="Y16" s="5" t="s">
        <v>147</v>
      </c>
    </row>
    <row r="17" spans="1:25" s="1" customFormat="1" x14ac:dyDescent="0.25">
      <c r="A17" s="16"/>
      <c r="B17" s="6" t="s">
        <v>149</v>
      </c>
      <c r="C17" s="16"/>
      <c r="D17" s="16"/>
      <c r="E17" s="16"/>
      <c r="F17" s="15"/>
      <c r="G17" s="16"/>
      <c r="H17" s="17"/>
      <c r="I17" s="7" t="s">
        <v>128</v>
      </c>
      <c r="J17" s="15">
        <v>20981587</v>
      </c>
      <c r="K17" s="23">
        <f t="shared" si="0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6"/>
      <c r="Y17" s="5" t="s">
        <v>147</v>
      </c>
    </row>
    <row r="18" spans="1:25" s="1" customFormat="1" x14ac:dyDescent="0.25">
      <c r="A18" s="16" t="s">
        <v>8</v>
      </c>
      <c r="B18" s="6" t="s">
        <v>149</v>
      </c>
      <c r="C18" s="16" t="s">
        <v>19</v>
      </c>
      <c r="D18" s="16" t="s">
        <v>155</v>
      </c>
      <c r="E18" s="16" t="s">
        <v>20</v>
      </c>
      <c r="F18" s="15">
        <v>850</v>
      </c>
      <c r="G18" s="16" t="s">
        <v>12</v>
      </c>
      <c r="H18" s="17">
        <v>850</v>
      </c>
      <c r="I18" s="2" t="s">
        <v>130</v>
      </c>
      <c r="J18" s="26">
        <v>34800000056516</v>
      </c>
      <c r="K18" s="23">
        <f t="shared" si="0"/>
        <v>25300</v>
      </c>
      <c r="L18" s="18">
        <v>2185</v>
      </c>
      <c r="M18" s="18">
        <v>3104.9999999999995</v>
      </c>
      <c r="N18" s="18">
        <v>4830</v>
      </c>
      <c r="O18" s="18">
        <v>6324.9999999999991</v>
      </c>
      <c r="P18" s="18">
        <v>4830</v>
      </c>
      <c r="Q18" s="18">
        <v>2760</v>
      </c>
      <c r="R18" s="18">
        <v>690</v>
      </c>
      <c r="S18" s="18">
        <v>345</v>
      </c>
      <c r="T18" s="18">
        <v>114.99999999999999</v>
      </c>
      <c r="U18" s="18">
        <v>0</v>
      </c>
      <c r="V18" s="18">
        <v>0</v>
      </c>
      <c r="W18" s="18">
        <v>114.99999999999999</v>
      </c>
      <c r="X18" s="6"/>
      <c r="Y18" s="5" t="s">
        <v>147</v>
      </c>
    </row>
    <row r="19" spans="1:25" s="1" customFormat="1" x14ac:dyDescent="0.25">
      <c r="A19" s="16" t="s">
        <v>8</v>
      </c>
      <c r="B19" s="6" t="s">
        <v>149</v>
      </c>
      <c r="C19" s="16" t="s">
        <v>52</v>
      </c>
      <c r="D19" s="16" t="s">
        <v>53</v>
      </c>
      <c r="E19" s="16" t="s">
        <v>54</v>
      </c>
      <c r="F19" s="17">
        <v>2346</v>
      </c>
      <c r="G19" s="16" t="s">
        <v>12</v>
      </c>
      <c r="H19" s="17">
        <v>2346</v>
      </c>
      <c r="I19" s="7" t="s">
        <v>128</v>
      </c>
      <c r="J19" s="15">
        <v>21939871</v>
      </c>
      <c r="K19" s="23">
        <f t="shared" si="0"/>
        <v>86250</v>
      </c>
      <c r="L19" s="18">
        <v>5750</v>
      </c>
      <c r="M19" s="18">
        <v>10350</v>
      </c>
      <c r="N19" s="18">
        <v>17250</v>
      </c>
      <c r="O19" s="18">
        <v>18975</v>
      </c>
      <c r="P19" s="18">
        <v>13224.999999999998</v>
      </c>
      <c r="Q19" s="18">
        <v>12649.999999999998</v>
      </c>
      <c r="R19" s="18">
        <v>4600</v>
      </c>
      <c r="S19" s="18">
        <v>3449.9999999999995</v>
      </c>
      <c r="T19" s="18">
        <v>0</v>
      </c>
      <c r="U19" s="18">
        <v>0</v>
      </c>
      <c r="V19" s="18">
        <v>0</v>
      </c>
      <c r="W19" s="18">
        <v>0</v>
      </c>
      <c r="X19" s="6"/>
      <c r="Y19" s="5" t="s">
        <v>147</v>
      </c>
    </row>
    <row r="20" spans="1:25" s="1" customFormat="1" x14ac:dyDescent="0.25">
      <c r="A20" s="16"/>
      <c r="B20" s="6" t="s">
        <v>149</v>
      </c>
      <c r="C20" s="16"/>
      <c r="D20" s="16"/>
      <c r="E20" s="16"/>
      <c r="F20" s="15"/>
      <c r="G20" s="16"/>
      <c r="H20" s="17"/>
      <c r="I20" s="15" t="s">
        <v>127</v>
      </c>
      <c r="J20" s="15">
        <v>6201030</v>
      </c>
      <c r="K20" s="23">
        <f t="shared" si="0"/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6"/>
      <c r="Y20" s="5" t="s">
        <v>147</v>
      </c>
    </row>
    <row r="21" spans="1:25" s="1" customFormat="1" x14ac:dyDescent="0.25">
      <c r="A21" s="16" t="s">
        <v>8</v>
      </c>
      <c r="B21" s="6" t="s">
        <v>149</v>
      </c>
      <c r="C21" s="16" t="s">
        <v>44</v>
      </c>
      <c r="D21" s="16" t="s">
        <v>45</v>
      </c>
      <c r="E21" s="16" t="s">
        <v>46</v>
      </c>
      <c r="F21" s="17">
        <v>1394</v>
      </c>
      <c r="G21" s="16" t="s">
        <v>12</v>
      </c>
      <c r="H21" s="17">
        <v>1394</v>
      </c>
      <c r="I21" s="7" t="s">
        <v>131</v>
      </c>
      <c r="J21" s="15">
        <v>32513</v>
      </c>
      <c r="K21" s="23">
        <f t="shared" si="0"/>
        <v>5180</v>
      </c>
      <c r="L21" s="18">
        <v>350</v>
      </c>
      <c r="M21" s="18">
        <v>575</v>
      </c>
      <c r="N21" s="18">
        <v>804.99999999999989</v>
      </c>
      <c r="O21" s="18">
        <v>804.99999999999989</v>
      </c>
      <c r="P21" s="18">
        <v>690</v>
      </c>
      <c r="Q21" s="18">
        <v>575</v>
      </c>
      <c r="R21" s="18">
        <v>229.99999999999997</v>
      </c>
      <c r="S21" s="18">
        <v>229.99999999999997</v>
      </c>
      <c r="T21" s="18">
        <v>229.99999999999997</v>
      </c>
      <c r="U21" s="18">
        <v>229.99999999999997</v>
      </c>
      <c r="V21" s="18">
        <v>229.99999999999997</v>
      </c>
      <c r="W21" s="18">
        <v>229.99999999999997</v>
      </c>
      <c r="X21" s="6"/>
      <c r="Y21" s="5" t="s">
        <v>147</v>
      </c>
    </row>
    <row r="22" spans="1:25" s="1" customFormat="1" x14ac:dyDescent="0.25">
      <c r="A22" s="16"/>
      <c r="B22" s="6" t="s">
        <v>149</v>
      </c>
      <c r="C22" s="16"/>
      <c r="D22" s="16"/>
      <c r="E22" s="16"/>
      <c r="F22" s="15"/>
      <c r="G22" s="16"/>
      <c r="H22" s="17"/>
      <c r="I22" s="7" t="s">
        <v>128</v>
      </c>
      <c r="J22" s="15">
        <v>20989545</v>
      </c>
      <c r="K22" s="23">
        <f t="shared" si="0"/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6"/>
      <c r="Y22" s="5" t="s">
        <v>147</v>
      </c>
    </row>
    <row r="23" spans="1:25" s="1" customFormat="1" x14ac:dyDescent="0.25">
      <c r="A23" s="16"/>
      <c r="B23" s="6" t="s">
        <v>149</v>
      </c>
      <c r="C23" s="16"/>
      <c r="D23" s="16"/>
      <c r="E23" s="16"/>
      <c r="F23" s="15"/>
      <c r="G23" s="16"/>
      <c r="H23" s="17"/>
      <c r="I23" s="7" t="s">
        <v>128</v>
      </c>
      <c r="J23" s="15">
        <v>12916790</v>
      </c>
      <c r="K23" s="23">
        <f t="shared" si="0"/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6"/>
      <c r="Y23" s="5" t="s">
        <v>147</v>
      </c>
    </row>
    <row r="24" spans="1:25" s="1" customFormat="1" x14ac:dyDescent="0.25">
      <c r="A24" s="16"/>
      <c r="B24" s="6" t="s">
        <v>149</v>
      </c>
      <c r="C24" s="16"/>
      <c r="D24" s="16"/>
      <c r="E24" s="16"/>
      <c r="F24" s="15"/>
      <c r="G24" s="16"/>
      <c r="H24" s="17"/>
      <c r="I24" s="7" t="s">
        <v>128</v>
      </c>
      <c r="J24" s="15">
        <v>20992925</v>
      </c>
      <c r="K24" s="23">
        <f t="shared" si="0"/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6"/>
      <c r="Y24" s="5" t="s">
        <v>147</v>
      </c>
    </row>
    <row r="25" spans="1:25" s="1" customFormat="1" x14ac:dyDescent="0.25">
      <c r="A25" s="16"/>
      <c r="B25" s="6" t="s">
        <v>149</v>
      </c>
      <c r="C25" s="16"/>
      <c r="D25" s="16"/>
      <c r="E25" s="16"/>
      <c r="F25" s="15"/>
      <c r="G25" s="16"/>
      <c r="H25" s="17"/>
      <c r="I25" s="7" t="s">
        <v>128</v>
      </c>
      <c r="J25" s="15">
        <v>773181</v>
      </c>
      <c r="K25" s="23">
        <f t="shared" si="0"/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6"/>
      <c r="Y25" s="5" t="s">
        <v>147</v>
      </c>
    </row>
    <row r="26" spans="1:25" s="1" customFormat="1" x14ac:dyDescent="0.25">
      <c r="A26" s="16" t="s">
        <v>8</v>
      </c>
      <c r="B26" s="6" t="s">
        <v>149</v>
      </c>
      <c r="C26" s="16" t="s">
        <v>24</v>
      </c>
      <c r="D26" s="16" t="s">
        <v>25</v>
      </c>
      <c r="E26" s="16" t="s">
        <v>156</v>
      </c>
      <c r="F26" s="17">
        <v>3264</v>
      </c>
      <c r="G26" s="16" t="s">
        <v>12</v>
      </c>
      <c r="H26" s="17">
        <v>3264</v>
      </c>
      <c r="I26" s="2" t="s">
        <v>129</v>
      </c>
      <c r="J26" s="15">
        <v>45230</v>
      </c>
      <c r="K26" s="23">
        <f t="shared" si="0"/>
        <v>101200</v>
      </c>
      <c r="L26" s="18">
        <v>9085</v>
      </c>
      <c r="M26" s="18">
        <v>12419.999999999998</v>
      </c>
      <c r="N26" s="18">
        <v>15524.999999999998</v>
      </c>
      <c r="O26" s="18">
        <v>19550</v>
      </c>
      <c r="P26" s="18">
        <v>16099.999999999998</v>
      </c>
      <c r="Q26" s="18">
        <v>13224.999999999998</v>
      </c>
      <c r="R26" s="18">
        <v>6324.9999999999991</v>
      </c>
      <c r="S26" s="18">
        <v>4370</v>
      </c>
      <c r="T26" s="18">
        <v>1150</v>
      </c>
      <c r="U26" s="18">
        <v>1150</v>
      </c>
      <c r="V26" s="18">
        <v>1150</v>
      </c>
      <c r="W26" s="18">
        <v>1150</v>
      </c>
      <c r="X26" s="6"/>
      <c r="Y26" s="5" t="s">
        <v>147</v>
      </c>
    </row>
    <row r="27" spans="1:25" s="1" customFormat="1" x14ac:dyDescent="0.25">
      <c r="A27" s="16"/>
      <c r="B27" s="6" t="s">
        <v>149</v>
      </c>
      <c r="C27" s="16"/>
      <c r="D27" s="16"/>
      <c r="E27" s="16"/>
      <c r="F27" s="15"/>
      <c r="G27" s="16"/>
      <c r="H27" s="17"/>
      <c r="I27" s="2" t="s">
        <v>126</v>
      </c>
      <c r="J27" s="15">
        <v>23422</v>
      </c>
      <c r="K27" s="23">
        <f t="shared" si="0"/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6"/>
      <c r="Y27" s="5" t="s">
        <v>147</v>
      </c>
    </row>
    <row r="28" spans="1:25" s="1" customFormat="1" x14ac:dyDescent="0.25">
      <c r="A28" s="16"/>
      <c r="B28" s="6" t="s">
        <v>149</v>
      </c>
      <c r="C28" s="16"/>
      <c r="D28" s="16"/>
      <c r="E28" s="16"/>
      <c r="F28" s="15"/>
      <c r="G28" s="16"/>
      <c r="H28" s="17"/>
      <c r="I28" s="2" t="s">
        <v>126</v>
      </c>
      <c r="J28" s="15">
        <v>7000002600</v>
      </c>
      <c r="K28" s="23">
        <f t="shared" si="0"/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6"/>
      <c r="Y28" s="5" t="s">
        <v>147</v>
      </c>
    </row>
    <row r="29" spans="1:25" s="1" customFormat="1" x14ac:dyDescent="0.25">
      <c r="A29" s="16" t="s">
        <v>8</v>
      </c>
      <c r="B29" s="6" t="s">
        <v>149</v>
      </c>
      <c r="C29" s="16" t="s">
        <v>76</v>
      </c>
      <c r="D29" s="16" t="s">
        <v>77</v>
      </c>
      <c r="E29" s="16" t="s">
        <v>78</v>
      </c>
      <c r="F29" s="17">
        <v>1360</v>
      </c>
      <c r="G29" s="16" t="s">
        <v>12</v>
      </c>
      <c r="H29" s="17">
        <v>1360</v>
      </c>
      <c r="I29" s="15" t="s">
        <v>126</v>
      </c>
      <c r="J29" s="15">
        <v>14219289</v>
      </c>
      <c r="K29" s="23">
        <f t="shared" si="0"/>
        <v>68425</v>
      </c>
      <c r="L29" s="18">
        <v>5060</v>
      </c>
      <c r="M29" s="18">
        <v>9660</v>
      </c>
      <c r="N29" s="18">
        <v>13799.999999999998</v>
      </c>
      <c r="O29" s="18">
        <v>10925</v>
      </c>
      <c r="P29" s="18">
        <v>10350</v>
      </c>
      <c r="Q29" s="18">
        <v>8625</v>
      </c>
      <c r="R29" s="18">
        <v>4024.9999999999995</v>
      </c>
      <c r="S29" s="18">
        <v>2300</v>
      </c>
      <c r="T29" s="18">
        <v>919.99999999999989</v>
      </c>
      <c r="U29" s="18">
        <v>919.99999999999989</v>
      </c>
      <c r="V29" s="18">
        <v>919.99999999999989</v>
      </c>
      <c r="W29" s="18">
        <v>919.99999999999989</v>
      </c>
      <c r="X29" s="6"/>
      <c r="Y29" s="5" t="s">
        <v>147</v>
      </c>
    </row>
    <row r="30" spans="1:25" s="1" customFormat="1" x14ac:dyDescent="0.25">
      <c r="A30" s="16" t="s">
        <v>8</v>
      </c>
      <c r="B30" s="6" t="s">
        <v>149</v>
      </c>
      <c r="C30" s="16" t="s">
        <v>64</v>
      </c>
      <c r="D30" s="16" t="s">
        <v>65</v>
      </c>
      <c r="E30" s="16" t="s">
        <v>66</v>
      </c>
      <c r="F30" s="17">
        <v>2754</v>
      </c>
      <c r="G30" s="16" t="s">
        <v>12</v>
      </c>
      <c r="H30" s="17">
        <v>2754</v>
      </c>
      <c r="I30" s="2" t="s">
        <v>127</v>
      </c>
      <c r="J30" s="15">
        <v>48692</v>
      </c>
      <c r="K30" s="23">
        <f t="shared" si="0"/>
        <v>94300</v>
      </c>
      <c r="L30" s="18">
        <v>7129.9999999999991</v>
      </c>
      <c r="M30" s="18">
        <v>12304.999999999998</v>
      </c>
      <c r="N30" s="18">
        <v>21045</v>
      </c>
      <c r="O30" s="18">
        <v>15524.999999999998</v>
      </c>
      <c r="P30" s="18">
        <v>15524.999999999998</v>
      </c>
      <c r="Q30" s="18">
        <v>12764.999999999998</v>
      </c>
      <c r="R30" s="18">
        <v>5175</v>
      </c>
      <c r="S30" s="18">
        <v>4600</v>
      </c>
      <c r="T30" s="18">
        <v>229.99999999999997</v>
      </c>
      <c r="U30" s="18">
        <v>0</v>
      </c>
      <c r="V30" s="18">
        <v>0</v>
      </c>
      <c r="W30" s="18">
        <v>0</v>
      </c>
      <c r="X30" s="6"/>
      <c r="Y30" s="5" t="s">
        <v>147</v>
      </c>
    </row>
    <row r="31" spans="1:25" s="1" customFormat="1" x14ac:dyDescent="0.25">
      <c r="A31" s="16"/>
      <c r="B31" s="6" t="s">
        <v>149</v>
      </c>
      <c r="C31" s="16"/>
      <c r="D31" s="16"/>
      <c r="E31" s="16"/>
      <c r="F31" s="15"/>
      <c r="G31" s="16"/>
      <c r="H31" s="17"/>
      <c r="I31" s="2" t="s">
        <v>129</v>
      </c>
      <c r="J31" s="15">
        <v>8209900</v>
      </c>
      <c r="K31" s="23">
        <f t="shared" si="0"/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6"/>
      <c r="Y31" s="5" t="s">
        <v>147</v>
      </c>
    </row>
    <row r="32" spans="1:25" s="1" customFormat="1" x14ac:dyDescent="0.25">
      <c r="A32" s="16" t="s">
        <v>8</v>
      </c>
      <c r="B32" s="6" t="s">
        <v>149</v>
      </c>
      <c r="C32" s="16" t="s">
        <v>50</v>
      </c>
      <c r="D32" s="16" t="s">
        <v>157</v>
      </c>
      <c r="E32" s="16" t="s">
        <v>51</v>
      </c>
      <c r="F32" s="17">
        <v>2618</v>
      </c>
      <c r="G32" s="16" t="s">
        <v>12</v>
      </c>
      <c r="H32" s="17">
        <v>2618</v>
      </c>
      <c r="I32" s="7" t="s">
        <v>128</v>
      </c>
      <c r="J32" s="15">
        <v>836476</v>
      </c>
      <c r="K32" s="23">
        <f t="shared" si="0"/>
        <v>11500</v>
      </c>
      <c r="L32" s="18">
        <v>114.99999999999999</v>
      </c>
      <c r="M32" s="18">
        <v>1380</v>
      </c>
      <c r="N32" s="18">
        <v>2989.9999999999995</v>
      </c>
      <c r="O32" s="18">
        <v>2645</v>
      </c>
      <c r="P32" s="18">
        <v>1839.9999999999998</v>
      </c>
      <c r="Q32" s="18">
        <v>1609.9999999999998</v>
      </c>
      <c r="R32" s="18">
        <v>804.99999999999989</v>
      </c>
      <c r="S32" s="18">
        <v>114.99999999999999</v>
      </c>
      <c r="T32" s="18">
        <v>0</v>
      </c>
      <c r="U32" s="18">
        <v>0</v>
      </c>
      <c r="V32" s="18">
        <v>0</v>
      </c>
      <c r="W32" s="18">
        <v>0</v>
      </c>
      <c r="X32" s="6"/>
      <c r="Y32" s="5" t="s">
        <v>147</v>
      </c>
    </row>
    <row r="33" spans="1:25" s="1" customFormat="1" x14ac:dyDescent="0.25">
      <c r="A33" s="16"/>
      <c r="B33" s="6" t="s">
        <v>149</v>
      </c>
      <c r="C33" s="16"/>
      <c r="D33" s="16"/>
      <c r="E33" s="16"/>
      <c r="F33" s="15"/>
      <c r="G33" s="16"/>
      <c r="H33" s="17"/>
      <c r="I33" s="7" t="s">
        <v>128</v>
      </c>
      <c r="J33" s="15">
        <v>778334</v>
      </c>
      <c r="K33" s="23">
        <f t="shared" si="0"/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6"/>
      <c r="Y33" s="5" t="s">
        <v>147</v>
      </c>
    </row>
    <row r="34" spans="1:25" s="1" customFormat="1" x14ac:dyDescent="0.25">
      <c r="A34" s="16"/>
      <c r="B34" s="6" t="s">
        <v>149</v>
      </c>
      <c r="C34" s="16"/>
      <c r="D34" s="16"/>
      <c r="E34" s="16"/>
      <c r="F34" s="15"/>
      <c r="G34" s="16"/>
      <c r="H34" s="17"/>
      <c r="I34" s="7" t="s">
        <v>128</v>
      </c>
      <c r="J34" s="15">
        <v>778335</v>
      </c>
      <c r="K34" s="23">
        <f t="shared" si="0"/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6"/>
      <c r="Y34" s="5" t="s">
        <v>147</v>
      </c>
    </row>
    <row r="35" spans="1:25" s="1" customFormat="1" x14ac:dyDescent="0.25">
      <c r="A35" s="16"/>
      <c r="B35" s="6" t="s">
        <v>149</v>
      </c>
      <c r="C35" s="16"/>
      <c r="D35" s="16"/>
      <c r="E35" s="16"/>
      <c r="F35" s="15"/>
      <c r="G35" s="16"/>
      <c r="H35" s="17"/>
      <c r="I35" s="7" t="s">
        <v>127</v>
      </c>
      <c r="J35" s="15">
        <v>9000003644</v>
      </c>
      <c r="K35" s="23">
        <f t="shared" si="0"/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6"/>
      <c r="Y35" s="5" t="s">
        <v>147</v>
      </c>
    </row>
    <row r="36" spans="1:25" s="1" customFormat="1" x14ac:dyDescent="0.25">
      <c r="A36" s="16" t="s">
        <v>8</v>
      </c>
      <c r="B36" s="6" t="s">
        <v>149</v>
      </c>
      <c r="C36" s="16" t="s">
        <v>21</v>
      </c>
      <c r="D36" s="16" t="s">
        <v>22</v>
      </c>
      <c r="E36" s="16" t="s">
        <v>23</v>
      </c>
      <c r="F36" s="17">
        <v>2550</v>
      </c>
      <c r="G36" s="16" t="s">
        <v>12</v>
      </c>
      <c r="H36" s="17">
        <v>2550</v>
      </c>
      <c r="I36" s="2" t="s">
        <v>127</v>
      </c>
      <c r="J36" s="15">
        <v>68632</v>
      </c>
      <c r="K36" s="23">
        <f t="shared" si="0"/>
        <v>41975</v>
      </c>
      <c r="L36" s="18">
        <v>4830</v>
      </c>
      <c r="M36" s="18">
        <v>4945</v>
      </c>
      <c r="N36" s="18">
        <v>8049.9999999999991</v>
      </c>
      <c r="O36" s="18">
        <v>7359.9999999999991</v>
      </c>
      <c r="P36" s="18">
        <v>6899.9999999999991</v>
      </c>
      <c r="Q36" s="18">
        <v>5290</v>
      </c>
      <c r="R36" s="18">
        <v>2415</v>
      </c>
      <c r="S36" s="18">
        <v>2185</v>
      </c>
      <c r="T36" s="18">
        <v>0</v>
      </c>
      <c r="U36" s="18">
        <v>0</v>
      </c>
      <c r="V36" s="18">
        <v>0</v>
      </c>
      <c r="W36" s="18">
        <v>0</v>
      </c>
      <c r="X36" s="6"/>
      <c r="Y36" s="5" t="s">
        <v>147</v>
      </c>
    </row>
    <row r="37" spans="1:25" s="1" customFormat="1" x14ac:dyDescent="0.25">
      <c r="A37" s="16"/>
      <c r="B37" s="6" t="s">
        <v>149</v>
      </c>
      <c r="C37" s="16"/>
      <c r="D37" s="16"/>
      <c r="E37" s="16"/>
      <c r="F37" s="15"/>
      <c r="G37" s="16"/>
      <c r="H37" s="17"/>
      <c r="I37" s="2" t="s">
        <v>132</v>
      </c>
      <c r="J37" s="15">
        <v>2315</v>
      </c>
      <c r="K37" s="23">
        <f t="shared" si="0"/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6"/>
      <c r="Y37" s="5" t="s">
        <v>147</v>
      </c>
    </row>
    <row r="38" spans="1:25" s="1" customFormat="1" x14ac:dyDescent="0.25">
      <c r="A38" s="16"/>
      <c r="B38" s="6" t="s">
        <v>149</v>
      </c>
      <c r="C38" s="16"/>
      <c r="D38" s="16"/>
      <c r="E38" s="16"/>
      <c r="F38" s="15"/>
      <c r="G38" s="16"/>
      <c r="H38" s="17"/>
      <c r="I38" s="2" t="s">
        <v>128</v>
      </c>
      <c r="J38" s="15">
        <v>414359</v>
      </c>
      <c r="K38" s="23">
        <f t="shared" si="0"/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6"/>
      <c r="Y38" s="5" t="s">
        <v>147</v>
      </c>
    </row>
    <row r="39" spans="1:25" s="1" customFormat="1" x14ac:dyDescent="0.25">
      <c r="A39" s="16" t="s">
        <v>8</v>
      </c>
      <c r="B39" s="6" t="s">
        <v>149</v>
      </c>
      <c r="C39" s="16" t="s">
        <v>32</v>
      </c>
      <c r="D39" s="16" t="s">
        <v>33</v>
      </c>
      <c r="E39" s="16" t="s">
        <v>34</v>
      </c>
      <c r="F39" s="15">
        <v>850</v>
      </c>
      <c r="G39" s="16" t="s">
        <v>12</v>
      </c>
      <c r="H39" s="17">
        <v>850</v>
      </c>
      <c r="I39" s="15" t="s">
        <v>130</v>
      </c>
      <c r="J39" s="15">
        <v>8208832</v>
      </c>
      <c r="K39" s="23">
        <f t="shared" si="0"/>
        <v>31625</v>
      </c>
      <c r="L39" s="18">
        <v>2415</v>
      </c>
      <c r="M39" s="18">
        <v>2875</v>
      </c>
      <c r="N39" s="18">
        <v>6439.9999999999991</v>
      </c>
      <c r="O39" s="18">
        <v>6094.9999999999991</v>
      </c>
      <c r="P39" s="18">
        <v>5520</v>
      </c>
      <c r="Q39" s="18">
        <v>4024.9999999999995</v>
      </c>
      <c r="R39" s="18">
        <v>1609.9999999999998</v>
      </c>
      <c r="S39" s="18">
        <v>1265</v>
      </c>
      <c r="T39" s="18">
        <v>345</v>
      </c>
      <c r="U39" s="18">
        <v>345</v>
      </c>
      <c r="V39" s="18">
        <v>345</v>
      </c>
      <c r="W39" s="18">
        <v>345</v>
      </c>
      <c r="X39" s="6"/>
      <c r="Y39" s="5" t="s">
        <v>147</v>
      </c>
    </row>
    <row r="40" spans="1:25" s="1" customFormat="1" x14ac:dyDescent="0.25">
      <c r="A40" s="16" t="s">
        <v>8</v>
      </c>
      <c r="B40" s="6" t="s">
        <v>149</v>
      </c>
      <c r="C40" s="16" t="s">
        <v>9</v>
      </c>
      <c r="D40" s="16" t="s">
        <v>10</v>
      </c>
      <c r="E40" s="16" t="s">
        <v>11</v>
      </c>
      <c r="F40" s="15">
        <v>884</v>
      </c>
      <c r="G40" s="16" t="s">
        <v>12</v>
      </c>
      <c r="H40" s="17">
        <v>884</v>
      </c>
      <c r="I40" s="2" t="s">
        <v>128</v>
      </c>
      <c r="J40" s="15">
        <v>412511</v>
      </c>
      <c r="K40" s="23">
        <f t="shared" si="0"/>
        <v>21275</v>
      </c>
      <c r="L40" s="18">
        <v>2530</v>
      </c>
      <c r="M40" s="18">
        <v>2875</v>
      </c>
      <c r="N40" s="18">
        <v>4600</v>
      </c>
      <c r="O40" s="18">
        <v>4600</v>
      </c>
      <c r="P40" s="18">
        <v>3794.9999999999995</v>
      </c>
      <c r="Q40" s="18">
        <v>2875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6"/>
      <c r="Y40" s="5" t="s">
        <v>147</v>
      </c>
    </row>
    <row r="41" spans="1:25" s="1" customFormat="1" x14ac:dyDescent="0.25">
      <c r="A41" s="16"/>
      <c r="B41" s="6" t="s">
        <v>149</v>
      </c>
      <c r="C41" s="16"/>
      <c r="D41" s="16"/>
      <c r="E41" s="16"/>
      <c r="F41" s="15"/>
      <c r="G41" s="16"/>
      <c r="H41" s="17"/>
      <c r="I41" s="2" t="s">
        <v>132</v>
      </c>
      <c r="J41" s="15">
        <v>24150004</v>
      </c>
      <c r="K41" s="23">
        <f t="shared" si="0"/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6"/>
      <c r="Y41" s="5" t="s">
        <v>147</v>
      </c>
    </row>
    <row r="42" spans="1:25" s="1" customFormat="1" x14ac:dyDescent="0.25">
      <c r="A42" s="16"/>
      <c r="B42" s="6" t="s">
        <v>149</v>
      </c>
      <c r="C42" s="16"/>
      <c r="D42" s="16"/>
      <c r="E42" s="16"/>
      <c r="F42" s="15"/>
      <c r="G42" s="16"/>
      <c r="H42" s="17"/>
      <c r="I42" s="2" t="s">
        <v>129</v>
      </c>
      <c r="J42" s="15">
        <v>4157149</v>
      </c>
      <c r="K42" s="23">
        <f t="shared" si="0"/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6"/>
      <c r="Y42" s="5" t="s">
        <v>147</v>
      </c>
    </row>
    <row r="43" spans="1:25" s="1" customFormat="1" x14ac:dyDescent="0.25">
      <c r="A43" s="16" t="s">
        <v>8</v>
      </c>
      <c r="B43" s="6" t="s">
        <v>149</v>
      </c>
      <c r="C43" s="16" t="s">
        <v>38</v>
      </c>
      <c r="D43" s="16" t="s">
        <v>39</v>
      </c>
      <c r="E43" s="16" t="s">
        <v>40</v>
      </c>
      <c r="F43" s="17">
        <v>1054</v>
      </c>
      <c r="G43" s="16" t="s">
        <v>12</v>
      </c>
      <c r="H43" s="17">
        <v>1054</v>
      </c>
      <c r="I43" s="2" t="s">
        <v>132</v>
      </c>
      <c r="J43" s="15">
        <v>24149956</v>
      </c>
      <c r="K43" s="23">
        <f t="shared" si="0"/>
        <v>40250</v>
      </c>
      <c r="L43" s="18">
        <v>3679.9999999999995</v>
      </c>
      <c r="M43" s="18">
        <v>4600</v>
      </c>
      <c r="N43" s="18">
        <v>7244.9999999999991</v>
      </c>
      <c r="O43" s="18">
        <v>9660</v>
      </c>
      <c r="P43" s="18">
        <v>6324.9999999999991</v>
      </c>
      <c r="Q43" s="18">
        <v>5635</v>
      </c>
      <c r="R43" s="18">
        <v>2415</v>
      </c>
      <c r="S43" s="18">
        <v>690</v>
      </c>
      <c r="T43" s="18">
        <v>0</v>
      </c>
      <c r="U43" s="18">
        <v>0</v>
      </c>
      <c r="V43" s="18">
        <v>0</v>
      </c>
      <c r="W43" s="18">
        <v>0</v>
      </c>
      <c r="X43" s="6"/>
      <c r="Y43" s="5" t="s">
        <v>147</v>
      </c>
    </row>
    <row r="44" spans="1:25" s="1" customFormat="1" x14ac:dyDescent="0.25">
      <c r="A44" s="16"/>
      <c r="B44" s="6" t="s">
        <v>149</v>
      </c>
      <c r="C44" s="16"/>
      <c r="D44" s="16"/>
      <c r="E44" s="16"/>
      <c r="F44" s="15"/>
      <c r="G44" s="16"/>
      <c r="H44" s="17"/>
      <c r="I44" s="15" t="s">
        <v>130</v>
      </c>
      <c r="J44" s="15">
        <v>4123242</v>
      </c>
      <c r="K44" s="23">
        <f t="shared" si="0"/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6"/>
      <c r="Y44" s="5" t="s">
        <v>147</v>
      </c>
    </row>
    <row r="45" spans="1:25" s="1" customFormat="1" x14ac:dyDescent="0.25">
      <c r="A45" s="16" t="s">
        <v>8</v>
      </c>
      <c r="B45" s="6" t="s">
        <v>149</v>
      </c>
      <c r="C45" s="16" t="s">
        <v>55</v>
      </c>
      <c r="D45" s="16" t="s">
        <v>56</v>
      </c>
      <c r="E45" s="16" t="s">
        <v>57</v>
      </c>
      <c r="F45" s="15">
        <v>680</v>
      </c>
      <c r="G45" s="16" t="s">
        <v>12</v>
      </c>
      <c r="H45" s="17">
        <v>680</v>
      </c>
      <c r="I45" s="15" t="s">
        <v>128</v>
      </c>
      <c r="J45" s="15">
        <v>19243687</v>
      </c>
      <c r="K45" s="23">
        <f t="shared" si="0"/>
        <v>16675</v>
      </c>
      <c r="L45" s="18">
        <v>1380</v>
      </c>
      <c r="M45" s="18">
        <v>2300</v>
      </c>
      <c r="N45" s="18">
        <v>2989.9999999999995</v>
      </c>
      <c r="O45" s="18">
        <v>3219.9999999999995</v>
      </c>
      <c r="P45" s="18">
        <v>2760</v>
      </c>
      <c r="Q45" s="18">
        <v>2415</v>
      </c>
      <c r="R45" s="18">
        <v>690</v>
      </c>
      <c r="S45" s="18">
        <v>690</v>
      </c>
      <c r="T45" s="18">
        <v>57.499999999999993</v>
      </c>
      <c r="U45" s="18">
        <v>57.499999999999993</v>
      </c>
      <c r="V45" s="18">
        <v>57.499999999999993</v>
      </c>
      <c r="W45" s="18">
        <v>57.499999999999993</v>
      </c>
      <c r="X45" s="6"/>
      <c r="Y45" s="5" t="s">
        <v>147</v>
      </c>
    </row>
    <row r="46" spans="1:25" s="1" customFormat="1" x14ac:dyDescent="0.25">
      <c r="A46" s="16"/>
      <c r="B46" s="6" t="s">
        <v>149</v>
      </c>
      <c r="C46" s="16"/>
      <c r="D46" s="16"/>
      <c r="E46" s="16"/>
      <c r="F46" s="15"/>
      <c r="G46" s="16"/>
      <c r="H46" s="17"/>
      <c r="I46" s="2" t="s">
        <v>129</v>
      </c>
      <c r="J46" s="26">
        <v>40300011213621</v>
      </c>
      <c r="K46" s="23">
        <f t="shared" si="0"/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6"/>
      <c r="Y46" s="5" t="s">
        <v>147</v>
      </c>
    </row>
    <row r="47" spans="1:25" s="1" customFormat="1" x14ac:dyDescent="0.25">
      <c r="A47" s="16" t="s">
        <v>8</v>
      </c>
      <c r="B47" s="6" t="s">
        <v>149</v>
      </c>
      <c r="C47" s="16" t="s">
        <v>16</v>
      </c>
      <c r="D47" s="16" t="s">
        <v>17</v>
      </c>
      <c r="E47" s="16" t="s">
        <v>18</v>
      </c>
      <c r="F47" s="17">
        <v>1360</v>
      </c>
      <c r="G47" s="16" t="s">
        <v>12</v>
      </c>
      <c r="H47" s="17">
        <v>1360</v>
      </c>
      <c r="I47" s="2" t="s">
        <v>126</v>
      </c>
      <c r="J47" s="26">
        <v>4900000048402</v>
      </c>
      <c r="K47" s="23">
        <f t="shared" si="0"/>
        <v>39100</v>
      </c>
      <c r="L47" s="18">
        <v>3449.9999999999995</v>
      </c>
      <c r="M47" s="18">
        <v>4715</v>
      </c>
      <c r="N47" s="18">
        <v>8625</v>
      </c>
      <c r="O47" s="18">
        <v>7359.9999999999991</v>
      </c>
      <c r="P47" s="18">
        <v>5865</v>
      </c>
      <c r="Q47" s="18">
        <v>4830</v>
      </c>
      <c r="R47" s="18">
        <v>2070</v>
      </c>
      <c r="S47" s="18">
        <v>1035</v>
      </c>
      <c r="T47" s="18">
        <v>287.5</v>
      </c>
      <c r="U47" s="18">
        <v>287.5</v>
      </c>
      <c r="V47" s="18">
        <v>287.5</v>
      </c>
      <c r="W47" s="18">
        <v>287.5</v>
      </c>
      <c r="X47" s="8"/>
      <c r="Y47" s="5" t="s">
        <v>147</v>
      </c>
    </row>
    <row r="48" spans="1:25" s="1" customFormat="1" x14ac:dyDescent="0.25">
      <c r="A48" s="16" t="s">
        <v>8</v>
      </c>
      <c r="B48" s="6" t="s">
        <v>149</v>
      </c>
      <c r="C48" s="16" t="s">
        <v>85</v>
      </c>
      <c r="D48" s="16" t="s">
        <v>86</v>
      </c>
      <c r="E48" s="16" t="s">
        <v>87</v>
      </c>
      <c r="F48" s="15">
        <v>952</v>
      </c>
      <c r="G48" s="16" t="s">
        <v>12</v>
      </c>
      <c r="H48" s="17">
        <v>952</v>
      </c>
      <c r="I48" s="2" t="s">
        <v>129</v>
      </c>
      <c r="J48" s="15">
        <v>13218165</v>
      </c>
      <c r="K48" s="23">
        <f t="shared" si="0"/>
        <v>27025</v>
      </c>
      <c r="L48" s="18">
        <v>2875</v>
      </c>
      <c r="M48" s="18">
        <v>3449.9999999999995</v>
      </c>
      <c r="N48" s="18">
        <v>4830</v>
      </c>
      <c r="O48" s="18">
        <v>4830</v>
      </c>
      <c r="P48" s="18">
        <v>3679.9999999999995</v>
      </c>
      <c r="Q48" s="18">
        <v>3449.9999999999995</v>
      </c>
      <c r="R48" s="18">
        <v>2415</v>
      </c>
      <c r="S48" s="18">
        <v>1380</v>
      </c>
      <c r="T48" s="18">
        <v>28.749999999999996</v>
      </c>
      <c r="U48" s="18">
        <v>28.749999999999996</v>
      </c>
      <c r="V48" s="18">
        <v>28.749999999999996</v>
      </c>
      <c r="W48" s="18">
        <v>28.749999999999996</v>
      </c>
      <c r="X48" s="6"/>
      <c r="Y48" s="5" t="s">
        <v>147</v>
      </c>
    </row>
    <row r="49" spans="1:25" s="1" customFormat="1" x14ac:dyDescent="0.25">
      <c r="A49" s="16"/>
      <c r="B49" s="6" t="s">
        <v>149</v>
      </c>
      <c r="C49" s="16"/>
      <c r="D49" s="16"/>
      <c r="E49" s="16"/>
      <c r="F49" s="15"/>
      <c r="G49" s="16"/>
      <c r="H49" s="17"/>
      <c r="I49" s="2" t="s">
        <v>128</v>
      </c>
      <c r="J49" s="15">
        <v>11417533</v>
      </c>
      <c r="K49" s="23">
        <f t="shared" si="0"/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6"/>
      <c r="Y49" s="5" t="s">
        <v>147</v>
      </c>
    </row>
    <row r="50" spans="1:25" s="1" customFormat="1" x14ac:dyDescent="0.25">
      <c r="A50" s="16"/>
      <c r="B50" s="6" t="s">
        <v>149</v>
      </c>
      <c r="C50" s="16"/>
      <c r="D50" s="16"/>
      <c r="E50" s="16"/>
      <c r="F50" s="15"/>
      <c r="G50" s="16"/>
      <c r="H50" s="17"/>
      <c r="I50" s="2" t="s">
        <v>128</v>
      </c>
      <c r="J50" s="15">
        <v>11677641</v>
      </c>
      <c r="K50" s="23">
        <f t="shared" si="0"/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6"/>
      <c r="Y50" s="5" t="s">
        <v>147</v>
      </c>
    </row>
    <row r="51" spans="1:25" s="1" customFormat="1" x14ac:dyDescent="0.25">
      <c r="A51" s="16"/>
      <c r="B51" s="6" t="s">
        <v>149</v>
      </c>
      <c r="C51" s="16"/>
      <c r="D51" s="16"/>
      <c r="E51" s="16"/>
      <c r="F51" s="15"/>
      <c r="G51" s="16"/>
      <c r="H51" s="17"/>
      <c r="I51" s="2" t="s">
        <v>128</v>
      </c>
      <c r="J51" s="15">
        <v>8107133</v>
      </c>
      <c r="K51" s="23">
        <f t="shared" si="0"/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6"/>
      <c r="Y51" s="5" t="s">
        <v>147</v>
      </c>
    </row>
    <row r="52" spans="1:25" s="1" customFormat="1" x14ac:dyDescent="0.25">
      <c r="A52" s="16" t="s">
        <v>8</v>
      </c>
      <c r="B52" s="6" t="s">
        <v>149</v>
      </c>
      <c r="C52" s="16" t="s">
        <v>73</v>
      </c>
      <c r="D52" s="16" t="s">
        <v>74</v>
      </c>
      <c r="E52" s="16" t="s">
        <v>75</v>
      </c>
      <c r="F52" s="17">
        <v>2040</v>
      </c>
      <c r="G52" s="16" t="s">
        <v>12</v>
      </c>
      <c r="H52" s="17">
        <v>2040</v>
      </c>
      <c r="I52" s="2" t="s">
        <v>128</v>
      </c>
      <c r="J52" s="15">
        <v>23738727</v>
      </c>
      <c r="K52" s="23">
        <f t="shared" si="0"/>
        <v>89700</v>
      </c>
      <c r="L52" s="18">
        <v>9430</v>
      </c>
      <c r="M52" s="18">
        <v>9775</v>
      </c>
      <c r="N52" s="18">
        <v>16099.999999999998</v>
      </c>
      <c r="O52" s="18">
        <v>17710</v>
      </c>
      <c r="P52" s="18">
        <v>15179.999999999998</v>
      </c>
      <c r="Q52" s="18">
        <v>11500</v>
      </c>
      <c r="R52" s="18">
        <v>6209.9999999999991</v>
      </c>
      <c r="S52" s="18">
        <v>3564.9999999999995</v>
      </c>
      <c r="T52" s="18">
        <v>57.499999999999993</v>
      </c>
      <c r="U52" s="18">
        <v>57.499999999999993</v>
      </c>
      <c r="V52" s="18">
        <v>57.499999999999993</v>
      </c>
      <c r="W52" s="18">
        <v>57.499999999999993</v>
      </c>
      <c r="X52" s="6"/>
      <c r="Y52" s="5" t="s">
        <v>147</v>
      </c>
    </row>
    <row r="53" spans="1:25" s="1" customFormat="1" x14ac:dyDescent="0.25">
      <c r="A53" s="16"/>
      <c r="B53" s="6" t="s">
        <v>149</v>
      </c>
      <c r="C53" s="16"/>
      <c r="D53" s="16"/>
      <c r="E53" s="16"/>
      <c r="F53" s="15"/>
      <c r="G53" s="16"/>
      <c r="H53" s="17"/>
      <c r="I53" s="2" t="s">
        <v>128</v>
      </c>
      <c r="J53" s="15">
        <v>20990059</v>
      </c>
      <c r="K53" s="23">
        <f t="shared" si="0"/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6"/>
      <c r="Y53" s="5" t="s">
        <v>147</v>
      </c>
    </row>
    <row r="54" spans="1:25" s="1" customFormat="1" x14ac:dyDescent="0.25">
      <c r="A54" s="16"/>
      <c r="B54" s="6" t="s">
        <v>149</v>
      </c>
      <c r="C54" s="16"/>
      <c r="D54" s="16"/>
      <c r="E54" s="16"/>
      <c r="F54" s="15"/>
      <c r="G54" s="16"/>
      <c r="H54" s="17"/>
      <c r="I54" s="2" t="s">
        <v>132</v>
      </c>
      <c r="J54" s="15">
        <v>21853011</v>
      </c>
      <c r="K54" s="23">
        <f t="shared" si="0"/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6"/>
      <c r="Y54" s="5" t="s">
        <v>147</v>
      </c>
    </row>
    <row r="55" spans="1:25" s="1" customFormat="1" x14ac:dyDescent="0.25">
      <c r="A55" s="16"/>
      <c r="B55" s="6" t="s">
        <v>149</v>
      </c>
      <c r="C55" s="16"/>
      <c r="D55" s="16"/>
      <c r="E55" s="16"/>
      <c r="F55" s="15"/>
      <c r="G55" s="16"/>
      <c r="H55" s="17"/>
      <c r="I55" s="2" t="s">
        <v>132</v>
      </c>
      <c r="J55" s="15">
        <v>22003211</v>
      </c>
      <c r="K55" s="23">
        <f t="shared" si="0"/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6"/>
      <c r="Y55" s="5" t="s">
        <v>147</v>
      </c>
    </row>
    <row r="56" spans="1:25" s="1" customFormat="1" x14ac:dyDescent="0.25">
      <c r="A56" s="16"/>
      <c r="B56" s="6" t="s">
        <v>149</v>
      </c>
      <c r="C56" s="16"/>
      <c r="D56" s="16"/>
      <c r="E56" s="16"/>
      <c r="F56" s="15"/>
      <c r="G56" s="16"/>
      <c r="H56" s="17"/>
      <c r="I56" s="2" t="s">
        <v>126</v>
      </c>
      <c r="J56" s="15">
        <v>23403</v>
      </c>
      <c r="K56" s="23">
        <f t="shared" si="0"/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6"/>
      <c r="Y56" s="5" t="s">
        <v>147</v>
      </c>
    </row>
    <row r="57" spans="1:25" s="1" customFormat="1" x14ac:dyDescent="0.25">
      <c r="A57" s="16" t="s">
        <v>8</v>
      </c>
      <c r="B57" s="6" t="s">
        <v>149</v>
      </c>
      <c r="C57" s="16" t="s">
        <v>58</v>
      </c>
      <c r="D57" s="16" t="s">
        <v>59</v>
      </c>
      <c r="E57" s="16" t="s">
        <v>60</v>
      </c>
      <c r="F57" s="15">
        <v>986</v>
      </c>
      <c r="G57" s="16" t="s">
        <v>12</v>
      </c>
      <c r="H57" s="17">
        <v>986</v>
      </c>
      <c r="I57" s="15" t="s">
        <v>128</v>
      </c>
      <c r="J57" s="15">
        <v>611484</v>
      </c>
      <c r="K57" s="23">
        <f t="shared" si="0"/>
        <v>23575</v>
      </c>
      <c r="L57" s="18">
        <v>2070</v>
      </c>
      <c r="M57" s="18">
        <v>2070</v>
      </c>
      <c r="N57" s="18">
        <v>5175</v>
      </c>
      <c r="O57" s="18">
        <v>4024.9999999999995</v>
      </c>
      <c r="P57" s="18">
        <v>3219.9999999999995</v>
      </c>
      <c r="Q57" s="18">
        <v>3219.9999999999995</v>
      </c>
      <c r="R57" s="18">
        <v>1035</v>
      </c>
      <c r="S57" s="18">
        <v>919.99999999999989</v>
      </c>
      <c r="T57" s="18">
        <v>459.99999999999994</v>
      </c>
      <c r="U57" s="18">
        <v>459.99999999999994</v>
      </c>
      <c r="V57" s="18">
        <v>459.99999999999994</v>
      </c>
      <c r="W57" s="18">
        <v>459.99999999999994</v>
      </c>
      <c r="Y57" s="5" t="s">
        <v>147</v>
      </c>
    </row>
    <row r="58" spans="1:25" s="1" customFormat="1" x14ac:dyDescent="0.25">
      <c r="A58" s="16"/>
      <c r="B58" s="6" t="s">
        <v>149</v>
      </c>
      <c r="C58" s="16"/>
      <c r="D58" s="16"/>
      <c r="E58" s="16"/>
      <c r="F58" s="15"/>
      <c r="G58" s="16"/>
      <c r="H58" s="17"/>
      <c r="I58" s="15" t="s">
        <v>130</v>
      </c>
      <c r="J58" s="15">
        <v>8209967</v>
      </c>
      <c r="K58" s="23">
        <f t="shared" si="0"/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6"/>
      <c r="Y58" s="5" t="s">
        <v>147</v>
      </c>
    </row>
    <row r="59" spans="1:25" s="1" customFormat="1" x14ac:dyDescent="0.25">
      <c r="A59" s="16" t="s">
        <v>8</v>
      </c>
      <c r="B59" s="6" t="s">
        <v>149</v>
      </c>
      <c r="C59" s="16" t="s">
        <v>35</v>
      </c>
      <c r="D59" s="16" t="s">
        <v>36</v>
      </c>
      <c r="E59" s="16" t="s">
        <v>37</v>
      </c>
      <c r="F59" s="15">
        <v>850</v>
      </c>
      <c r="G59" s="16" t="s">
        <v>12</v>
      </c>
      <c r="H59" s="17">
        <v>850</v>
      </c>
      <c r="I59" s="15" t="s">
        <v>130</v>
      </c>
      <c r="J59" s="15">
        <v>4157184</v>
      </c>
      <c r="K59" s="23">
        <f t="shared" si="0"/>
        <v>29900</v>
      </c>
      <c r="L59" s="18">
        <v>2875</v>
      </c>
      <c r="M59" s="18">
        <v>3334.9999999999995</v>
      </c>
      <c r="N59" s="18">
        <v>5750</v>
      </c>
      <c r="O59" s="18">
        <v>4945</v>
      </c>
      <c r="P59" s="18">
        <v>4370</v>
      </c>
      <c r="Q59" s="18">
        <v>4370</v>
      </c>
      <c r="R59" s="18">
        <v>1954.9999999999998</v>
      </c>
      <c r="S59" s="18">
        <v>1150</v>
      </c>
      <c r="T59" s="18">
        <v>287.5</v>
      </c>
      <c r="U59" s="18">
        <v>287.5</v>
      </c>
      <c r="V59" s="18">
        <v>287.5</v>
      </c>
      <c r="W59" s="18">
        <v>287.5</v>
      </c>
      <c r="X59" s="6"/>
      <c r="Y59" s="5" t="s">
        <v>147</v>
      </c>
    </row>
    <row r="60" spans="1:25" s="1" customFormat="1" x14ac:dyDescent="0.25">
      <c r="A60" s="16" t="s">
        <v>8</v>
      </c>
      <c r="B60" s="6" t="s">
        <v>149</v>
      </c>
      <c r="C60" s="16" t="s">
        <v>91</v>
      </c>
      <c r="D60" s="16" t="s">
        <v>92</v>
      </c>
      <c r="E60" s="16" t="s">
        <v>93</v>
      </c>
      <c r="F60" s="15">
        <v>680</v>
      </c>
      <c r="G60" s="16" t="s">
        <v>12</v>
      </c>
      <c r="H60" s="17">
        <v>680</v>
      </c>
      <c r="I60" s="15" t="s">
        <v>128</v>
      </c>
      <c r="J60" s="15">
        <v>798669</v>
      </c>
      <c r="K60" s="23">
        <f t="shared" si="0"/>
        <v>20700</v>
      </c>
      <c r="L60" s="18">
        <v>2300</v>
      </c>
      <c r="M60" s="18">
        <v>2875</v>
      </c>
      <c r="N60" s="18">
        <v>4024.9999999999995</v>
      </c>
      <c r="O60" s="18">
        <v>4255</v>
      </c>
      <c r="P60" s="18">
        <v>3334.9999999999995</v>
      </c>
      <c r="Q60" s="18">
        <v>2300</v>
      </c>
      <c r="R60" s="18">
        <v>1265</v>
      </c>
      <c r="S60" s="18">
        <v>229.99999999999997</v>
      </c>
      <c r="T60" s="18">
        <v>0</v>
      </c>
      <c r="U60" s="18">
        <v>0</v>
      </c>
      <c r="V60" s="18">
        <v>0</v>
      </c>
      <c r="W60" s="18">
        <v>114.99999999999999</v>
      </c>
      <c r="X60" s="6"/>
      <c r="Y60" s="5" t="s">
        <v>147</v>
      </c>
    </row>
    <row r="61" spans="1:25" s="1" customFormat="1" x14ac:dyDescent="0.25">
      <c r="A61" s="16"/>
      <c r="B61" s="6" t="s">
        <v>149</v>
      </c>
      <c r="C61" s="16"/>
      <c r="D61" s="16"/>
      <c r="E61" s="16"/>
      <c r="F61" s="15"/>
      <c r="G61" s="16"/>
      <c r="H61" s="17"/>
      <c r="I61" s="15" t="s">
        <v>129</v>
      </c>
      <c r="J61" s="15">
        <v>4149903</v>
      </c>
      <c r="K61" s="23">
        <f t="shared" si="0"/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6"/>
      <c r="Y61" s="5" t="s">
        <v>147</v>
      </c>
    </row>
    <row r="62" spans="1:25" s="1" customFormat="1" x14ac:dyDescent="0.25">
      <c r="A62" s="16" t="s">
        <v>8</v>
      </c>
      <c r="B62" s="6" t="s">
        <v>149</v>
      </c>
      <c r="C62" s="16" t="s">
        <v>79</v>
      </c>
      <c r="D62" s="16" t="s">
        <v>80</v>
      </c>
      <c r="E62" s="16" t="s">
        <v>81</v>
      </c>
      <c r="F62" s="15">
        <v>680</v>
      </c>
      <c r="G62" s="16" t="s">
        <v>12</v>
      </c>
      <c r="H62" s="17">
        <v>680</v>
      </c>
      <c r="I62" s="7" t="s">
        <v>128</v>
      </c>
      <c r="J62" s="15">
        <v>13647358</v>
      </c>
      <c r="K62" s="23">
        <f t="shared" si="0"/>
        <v>18975</v>
      </c>
      <c r="L62" s="18">
        <v>1380</v>
      </c>
      <c r="M62" s="18">
        <v>2645</v>
      </c>
      <c r="N62" s="18">
        <v>4024.9999999999995</v>
      </c>
      <c r="O62" s="18">
        <v>3449.9999999999995</v>
      </c>
      <c r="P62" s="18">
        <v>3449.9999999999995</v>
      </c>
      <c r="Q62" s="18">
        <v>2760</v>
      </c>
      <c r="R62" s="18">
        <v>690</v>
      </c>
      <c r="S62" s="18">
        <v>345</v>
      </c>
      <c r="T62" s="18">
        <v>57.499999999999993</v>
      </c>
      <c r="U62" s="18">
        <v>57.499999999999993</v>
      </c>
      <c r="V62" s="18">
        <v>57.499999999999993</v>
      </c>
      <c r="W62" s="18">
        <v>57.499999999999993</v>
      </c>
      <c r="X62" s="6"/>
      <c r="Y62" s="5" t="s">
        <v>147</v>
      </c>
    </row>
    <row r="63" spans="1:25" s="1" customFormat="1" x14ac:dyDescent="0.25">
      <c r="A63" s="16"/>
      <c r="B63" s="6" t="s">
        <v>149</v>
      </c>
      <c r="C63" s="16"/>
      <c r="D63" s="16"/>
      <c r="E63" s="16"/>
      <c r="F63" s="15"/>
      <c r="G63" s="16"/>
      <c r="H63" s="17"/>
      <c r="I63" s="7" t="s">
        <v>128</v>
      </c>
      <c r="J63" s="15">
        <v>18976569</v>
      </c>
      <c r="K63" s="23">
        <f t="shared" si="0"/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6"/>
      <c r="Y63" s="5" t="s">
        <v>147</v>
      </c>
    </row>
    <row r="64" spans="1:25" s="1" customFormat="1" x14ac:dyDescent="0.25">
      <c r="A64" s="16"/>
      <c r="B64" s="6" t="s">
        <v>149</v>
      </c>
      <c r="C64" s="16"/>
      <c r="D64" s="16"/>
      <c r="E64" s="16"/>
      <c r="F64" s="15"/>
      <c r="G64" s="16"/>
      <c r="H64" s="17"/>
      <c r="I64" s="7" t="s">
        <v>132</v>
      </c>
      <c r="J64" s="15">
        <v>367174</v>
      </c>
      <c r="K64" s="23">
        <f t="shared" si="0"/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6"/>
      <c r="Y64" s="5" t="s">
        <v>147</v>
      </c>
    </row>
    <row r="65" spans="1:25" s="1" customFormat="1" x14ac:dyDescent="0.25">
      <c r="A65" s="16"/>
      <c r="B65" s="6" t="s">
        <v>149</v>
      </c>
      <c r="C65" s="16"/>
      <c r="D65" s="16"/>
      <c r="E65" s="16"/>
      <c r="F65" s="15"/>
      <c r="G65" s="16"/>
      <c r="H65" s="17"/>
      <c r="I65" s="7" t="s">
        <v>132</v>
      </c>
      <c r="J65" s="15">
        <v>367176</v>
      </c>
      <c r="K65" s="23">
        <f t="shared" si="0"/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6"/>
      <c r="Y65" s="5" t="s">
        <v>147</v>
      </c>
    </row>
    <row r="66" spans="1:25" s="1" customFormat="1" x14ac:dyDescent="0.25">
      <c r="A66" s="16" t="s">
        <v>8</v>
      </c>
      <c r="B66" s="6" t="s">
        <v>149</v>
      </c>
      <c r="C66" s="16" t="s">
        <v>26</v>
      </c>
      <c r="D66" s="16" t="s">
        <v>27</v>
      </c>
      <c r="E66" s="16" t="s">
        <v>28</v>
      </c>
      <c r="F66" s="17">
        <v>2210</v>
      </c>
      <c r="G66" s="16" t="s">
        <v>12</v>
      </c>
      <c r="H66" s="17">
        <v>2210</v>
      </c>
      <c r="I66" s="15" t="s">
        <v>127</v>
      </c>
      <c r="J66" s="15">
        <v>1754705020</v>
      </c>
      <c r="K66" s="23">
        <f t="shared" si="0"/>
        <v>29900</v>
      </c>
      <c r="L66" s="18">
        <v>2070</v>
      </c>
      <c r="M66" s="18">
        <v>4140</v>
      </c>
      <c r="N66" s="18">
        <v>6324.9999999999991</v>
      </c>
      <c r="O66" s="18">
        <v>6899.9999999999991</v>
      </c>
      <c r="P66" s="18">
        <v>4140</v>
      </c>
      <c r="Q66" s="18">
        <v>3449.9999999999995</v>
      </c>
      <c r="R66" s="18">
        <v>1724.9999999999998</v>
      </c>
      <c r="S66" s="18">
        <v>1150</v>
      </c>
      <c r="T66" s="18">
        <v>0</v>
      </c>
      <c r="U66" s="18">
        <v>0</v>
      </c>
      <c r="V66" s="18">
        <v>0</v>
      </c>
      <c r="W66" s="18">
        <v>0</v>
      </c>
      <c r="X66" s="6"/>
      <c r="Y66" s="5" t="s">
        <v>147</v>
      </c>
    </row>
    <row r="67" spans="1:25" s="1" customFormat="1" x14ac:dyDescent="0.25">
      <c r="A67" s="16" t="s">
        <v>8</v>
      </c>
      <c r="B67" s="6" t="s">
        <v>149</v>
      </c>
      <c r="C67" s="16" t="s">
        <v>47</v>
      </c>
      <c r="D67" s="16" t="s">
        <v>48</v>
      </c>
      <c r="E67" s="16" t="s">
        <v>49</v>
      </c>
      <c r="F67" s="15">
        <v>850</v>
      </c>
      <c r="G67" s="16" t="s">
        <v>12</v>
      </c>
      <c r="H67" s="17">
        <v>850</v>
      </c>
      <c r="I67" s="2" t="s">
        <v>130</v>
      </c>
      <c r="J67" s="15">
        <v>12214773</v>
      </c>
      <c r="K67" s="23">
        <f t="shared" ref="K67:K91" si="1">+SUM(L67:W67)</f>
        <v>7475</v>
      </c>
      <c r="L67" s="18">
        <v>1092.5</v>
      </c>
      <c r="M67" s="18">
        <v>1092.5</v>
      </c>
      <c r="N67" s="18">
        <v>1380</v>
      </c>
      <c r="O67" s="18">
        <v>1609.9999999999998</v>
      </c>
      <c r="P67" s="18">
        <v>862.49999999999989</v>
      </c>
      <c r="Q67" s="18">
        <v>690</v>
      </c>
      <c r="R67" s="18">
        <v>229.99999999999997</v>
      </c>
      <c r="S67" s="18">
        <v>229.99999999999997</v>
      </c>
      <c r="T67" s="18">
        <v>114.99999999999999</v>
      </c>
      <c r="U67" s="18">
        <v>57.499999999999993</v>
      </c>
      <c r="V67" s="18">
        <v>57.499999999999993</v>
      </c>
      <c r="W67" s="18">
        <v>57.499999999999993</v>
      </c>
      <c r="X67" s="6"/>
      <c r="Y67" s="5" t="s">
        <v>147</v>
      </c>
    </row>
    <row r="68" spans="1:25" s="1" customFormat="1" x14ac:dyDescent="0.25">
      <c r="A68" s="16" t="s">
        <v>8</v>
      </c>
      <c r="B68" s="6" t="s">
        <v>149</v>
      </c>
      <c r="C68" s="16" t="s">
        <v>88</v>
      </c>
      <c r="D68" s="16" t="s">
        <v>89</v>
      </c>
      <c r="E68" s="16" t="s">
        <v>90</v>
      </c>
      <c r="F68" s="17">
        <v>2754</v>
      </c>
      <c r="G68" s="16" t="s">
        <v>12</v>
      </c>
      <c r="H68" s="17">
        <v>2754</v>
      </c>
      <c r="I68" s="15" t="s">
        <v>128</v>
      </c>
      <c r="J68" s="15">
        <v>27698765</v>
      </c>
      <c r="K68" s="23">
        <f t="shared" si="1"/>
        <v>93150</v>
      </c>
      <c r="L68" s="18">
        <v>8625</v>
      </c>
      <c r="M68" s="18">
        <v>12649.999999999998</v>
      </c>
      <c r="N68" s="18">
        <v>19550</v>
      </c>
      <c r="O68" s="18">
        <v>17250</v>
      </c>
      <c r="P68" s="18">
        <v>13799.999999999998</v>
      </c>
      <c r="Q68" s="18">
        <v>11500</v>
      </c>
      <c r="R68" s="18">
        <v>4600</v>
      </c>
      <c r="S68" s="18">
        <v>2875</v>
      </c>
      <c r="T68" s="18">
        <v>575</v>
      </c>
      <c r="U68" s="18">
        <v>575</v>
      </c>
      <c r="V68" s="18">
        <v>575</v>
      </c>
      <c r="W68" s="18">
        <v>575</v>
      </c>
      <c r="X68" s="6"/>
      <c r="Y68" s="5" t="s">
        <v>147</v>
      </c>
    </row>
    <row r="69" spans="1:25" s="1" customFormat="1" x14ac:dyDescent="0.25">
      <c r="A69" s="16"/>
      <c r="B69" s="6" t="s">
        <v>149</v>
      </c>
      <c r="C69" s="16"/>
      <c r="D69" s="16"/>
      <c r="E69" s="16"/>
      <c r="F69" s="15"/>
      <c r="G69" s="16"/>
      <c r="H69" s="17"/>
      <c r="I69" s="15" t="s">
        <v>132</v>
      </c>
      <c r="J69" s="15">
        <v>383197</v>
      </c>
      <c r="K69" s="23">
        <f t="shared" si="1"/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6"/>
      <c r="Y69" s="5" t="s">
        <v>147</v>
      </c>
    </row>
    <row r="70" spans="1:25" s="1" customFormat="1" x14ac:dyDescent="0.25">
      <c r="A70" s="16"/>
      <c r="B70" s="6" t="s">
        <v>149</v>
      </c>
      <c r="C70" s="16"/>
      <c r="D70" s="16"/>
      <c r="E70" s="16"/>
      <c r="F70" s="15"/>
      <c r="G70" s="16"/>
      <c r="H70" s="17"/>
      <c r="I70" s="15" t="s">
        <v>126</v>
      </c>
      <c r="J70" s="15">
        <v>5064889</v>
      </c>
      <c r="K70" s="23">
        <f t="shared" si="1"/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6"/>
      <c r="Y70" s="5" t="s">
        <v>147</v>
      </c>
    </row>
    <row r="71" spans="1:25" s="1" customFormat="1" x14ac:dyDescent="0.25">
      <c r="A71" s="16"/>
      <c r="B71" s="6" t="s">
        <v>149</v>
      </c>
      <c r="C71" s="16"/>
      <c r="D71" s="16"/>
      <c r="E71" s="16"/>
      <c r="F71" s="15"/>
      <c r="G71" s="16"/>
      <c r="H71" s="17"/>
      <c r="I71" s="7" t="s">
        <v>132</v>
      </c>
      <c r="J71" s="15">
        <v>92758</v>
      </c>
      <c r="K71" s="23">
        <f t="shared" si="1"/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6"/>
      <c r="Y71" s="5" t="s">
        <v>147</v>
      </c>
    </row>
    <row r="72" spans="1:25" s="1" customFormat="1" x14ac:dyDescent="0.25">
      <c r="A72" s="16"/>
      <c r="B72" s="6" t="s">
        <v>149</v>
      </c>
      <c r="C72" s="16"/>
      <c r="D72" s="16"/>
      <c r="E72" s="16"/>
      <c r="F72" s="15"/>
      <c r="G72" s="16"/>
      <c r="H72" s="17"/>
      <c r="I72" s="15" t="s">
        <v>130</v>
      </c>
      <c r="J72" s="15">
        <v>6202890</v>
      </c>
      <c r="K72" s="23">
        <f t="shared" si="1"/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6"/>
      <c r="Y72" s="5" t="s">
        <v>147</v>
      </c>
    </row>
    <row r="73" spans="1:25" s="1" customFormat="1" x14ac:dyDescent="0.25">
      <c r="A73" s="16" t="s">
        <v>8</v>
      </c>
      <c r="B73" s="6" t="s">
        <v>149</v>
      </c>
      <c r="C73" s="16" t="s">
        <v>82</v>
      </c>
      <c r="D73" s="16" t="s">
        <v>83</v>
      </c>
      <c r="E73" s="16" t="s">
        <v>84</v>
      </c>
      <c r="F73" s="15">
        <v>986</v>
      </c>
      <c r="G73" s="16" t="s">
        <v>12</v>
      </c>
      <c r="H73" s="17">
        <v>986</v>
      </c>
      <c r="I73" s="2" t="s">
        <v>128</v>
      </c>
      <c r="J73" s="15">
        <v>12882156</v>
      </c>
      <c r="K73" s="23">
        <f t="shared" si="1"/>
        <v>39675</v>
      </c>
      <c r="L73" s="18">
        <v>3104.9999999999995</v>
      </c>
      <c r="M73" s="18">
        <v>4600</v>
      </c>
      <c r="N73" s="18">
        <v>5520</v>
      </c>
      <c r="O73" s="18">
        <v>8625</v>
      </c>
      <c r="P73" s="18">
        <v>5750</v>
      </c>
      <c r="Q73" s="18">
        <v>5175</v>
      </c>
      <c r="R73" s="18">
        <v>2300</v>
      </c>
      <c r="S73" s="18">
        <v>1380</v>
      </c>
      <c r="T73" s="18">
        <v>804.99999999999989</v>
      </c>
      <c r="U73" s="18">
        <v>804.99999999999989</v>
      </c>
      <c r="V73" s="18">
        <v>804.99999999999989</v>
      </c>
      <c r="W73" s="18">
        <v>804.99999999999989</v>
      </c>
      <c r="X73" s="6"/>
      <c r="Y73" s="5" t="s">
        <v>147</v>
      </c>
    </row>
    <row r="74" spans="1:25" s="1" customFormat="1" x14ac:dyDescent="0.25">
      <c r="A74" s="16"/>
      <c r="B74" s="6" t="s">
        <v>149</v>
      </c>
      <c r="C74" s="16"/>
      <c r="D74" s="16"/>
      <c r="E74" s="16"/>
      <c r="F74" s="15"/>
      <c r="G74" s="16"/>
      <c r="H74" s="17"/>
      <c r="I74" s="2" t="s">
        <v>130</v>
      </c>
      <c r="J74" s="15">
        <v>6200026</v>
      </c>
      <c r="K74" s="23">
        <f t="shared" si="1"/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6"/>
      <c r="Y74" s="5" t="s">
        <v>147</v>
      </c>
    </row>
    <row r="75" spans="1:25" s="1" customFormat="1" x14ac:dyDescent="0.25">
      <c r="A75" s="16" t="s">
        <v>8</v>
      </c>
      <c r="B75" s="6" t="s">
        <v>149</v>
      </c>
      <c r="C75" s="16" t="s">
        <v>67</v>
      </c>
      <c r="D75" s="16" t="s">
        <v>68</v>
      </c>
      <c r="E75" s="16" t="s">
        <v>69</v>
      </c>
      <c r="F75" s="17">
        <v>1700</v>
      </c>
      <c r="G75" s="16" t="s">
        <v>12</v>
      </c>
      <c r="H75" s="17">
        <v>1700</v>
      </c>
      <c r="I75" s="15" t="s">
        <v>128</v>
      </c>
      <c r="J75" s="15">
        <v>19223602</v>
      </c>
      <c r="K75" s="23">
        <f t="shared" si="1"/>
        <v>20700</v>
      </c>
      <c r="L75" s="18">
        <v>1724.9999999999998</v>
      </c>
      <c r="M75" s="18">
        <v>2875</v>
      </c>
      <c r="N75" s="18">
        <v>4024.9999999999995</v>
      </c>
      <c r="O75" s="18">
        <v>4024.9999999999995</v>
      </c>
      <c r="P75" s="18">
        <v>2645</v>
      </c>
      <c r="Q75" s="18">
        <v>2645</v>
      </c>
      <c r="R75" s="18">
        <v>1380</v>
      </c>
      <c r="S75" s="18">
        <v>1150</v>
      </c>
      <c r="T75" s="18">
        <v>57.499999999999993</v>
      </c>
      <c r="U75" s="18">
        <v>57.499999999999993</v>
      </c>
      <c r="V75" s="18">
        <v>57.499999999999993</v>
      </c>
      <c r="W75" s="18">
        <v>57.499999999999993</v>
      </c>
      <c r="X75" s="6"/>
      <c r="Y75" s="5" t="s">
        <v>147</v>
      </c>
    </row>
    <row r="76" spans="1:25" s="1" customFormat="1" x14ac:dyDescent="0.25">
      <c r="A76" s="16"/>
      <c r="B76" s="6" t="s">
        <v>149</v>
      </c>
      <c r="C76" s="16"/>
      <c r="D76" s="16"/>
      <c r="E76" s="16"/>
      <c r="F76" s="15"/>
      <c r="G76" s="16"/>
      <c r="H76" s="17"/>
      <c r="I76" s="15" t="s">
        <v>128</v>
      </c>
      <c r="J76" s="15">
        <v>19223691</v>
      </c>
      <c r="K76" s="23">
        <f t="shared" si="1"/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6"/>
      <c r="Y76" s="5" t="s">
        <v>147</v>
      </c>
    </row>
    <row r="77" spans="1:25" s="1" customFormat="1" x14ac:dyDescent="0.25">
      <c r="A77" s="16"/>
      <c r="B77" s="6" t="s">
        <v>149</v>
      </c>
      <c r="C77" s="16"/>
      <c r="D77" s="16"/>
      <c r="E77" s="16"/>
      <c r="F77" s="15"/>
      <c r="G77" s="16"/>
      <c r="H77" s="17"/>
      <c r="I77" s="15" t="s">
        <v>128</v>
      </c>
      <c r="J77" s="15">
        <v>24407900</v>
      </c>
      <c r="K77" s="23">
        <f t="shared" si="1"/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6"/>
      <c r="Y77" s="5" t="s">
        <v>147</v>
      </c>
    </row>
    <row r="78" spans="1:25" s="1" customFormat="1" x14ac:dyDescent="0.25">
      <c r="A78" s="16"/>
      <c r="B78" s="6" t="s">
        <v>149</v>
      </c>
      <c r="C78" s="16"/>
      <c r="D78" s="16"/>
      <c r="E78" s="16"/>
      <c r="F78" s="15"/>
      <c r="G78" s="16"/>
      <c r="H78" s="17"/>
      <c r="I78" s="15" t="s">
        <v>128</v>
      </c>
      <c r="J78" s="15">
        <v>297793</v>
      </c>
      <c r="K78" s="23">
        <f t="shared" si="1"/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6"/>
      <c r="Y78" s="5" t="s">
        <v>147</v>
      </c>
    </row>
    <row r="79" spans="1:25" s="1" customFormat="1" x14ac:dyDescent="0.25">
      <c r="A79" s="16"/>
      <c r="B79" s="6" t="s">
        <v>149</v>
      </c>
      <c r="C79" s="16"/>
      <c r="D79" s="16"/>
      <c r="E79" s="16"/>
      <c r="F79" s="15"/>
      <c r="G79" s="16"/>
      <c r="H79" s="17"/>
      <c r="I79" s="15" t="s">
        <v>132</v>
      </c>
      <c r="J79" s="15">
        <v>32063942</v>
      </c>
      <c r="K79" s="23">
        <f t="shared" si="1"/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6"/>
      <c r="Y79" s="5" t="s">
        <v>147</v>
      </c>
    </row>
    <row r="80" spans="1:25" s="1" customFormat="1" x14ac:dyDescent="0.25">
      <c r="A80" s="16"/>
      <c r="B80" s="6" t="s">
        <v>149</v>
      </c>
      <c r="C80" s="16"/>
      <c r="D80" s="16"/>
      <c r="E80" s="16"/>
      <c r="F80" s="15"/>
      <c r="G80" s="16"/>
      <c r="H80" s="17"/>
      <c r="I80" s="15" t="s">
        <v>128</v>
      </c>
      <c r="J80" s="15">
        <v>418685</v>
      </c>
      <c r="K80" s="23">
        <f t="shared" si="1"/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6"/>
      <c r="Y80" s="5" t="s">
        <v>147</v>
      </c>
    </row>
    <row r="81" spans="1:25" s="1" customFormat="1" x14ac:dyDescent="0.25">
      <c r="A81" s="16"/>
      <c r="B81" s="6" t="s">
        <v>149</v>
      </c>
      <c r="C81" s="16"/>
      <c r="D81" s="16"/>
      <c r="E81" s="16"/>
      <c r="F81" s="15"/>
      <c r="G81" s="16"/>
      <c r="H81" s="17"/>
      <c r="I81" s="15" t="s">
        <v>128</v>
      </c>
      <c r="J81" s="15">
        <v>485264</v>
      </c>
      <c r="K81" s="23">
        <f t="shared" si="1"/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0"/>
      <c r="Y81" s="5" t="s">
        <v>147</v>
      </c>
    </row>
    <row r="82" spans="1:25" s="1" customFormat="1" x14ac:dyDescent="0.25">
      <c r="A82" s="16"/>
      <c r="B82" s="6" t="s">
        <v>149</v>
      </c>
      <c r="C82" s="16"/>
      <c r="D82" s="16"/>
      <c r="E82" s="16"/>
      <c r="F82" s="15"/>
      <c r="G82" s="16"/>
      <c r="H82" s="17"/>
      <c r="I82" s="15" t="s">
        <v>129</v>
      </c>
      <c r="J82" s="15">
        <v>9210429</v>
      </c>
      <c r="K82" s="23">
        <f t="shared" si="1"/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6"/>
      <c r="Y82" s="5" t="s">
        <v>147</v>
      </c>
    </row>
    <row r="83" spans="1:25" s="1" customFormat="1" x14ac:dyDescent="0.25">
      <c r="A83" s="16"/>
      <c r="B83" s="6" t="s">
        <v>149</v>
      </c>
      <c r="C83" s="16"/>
      <c r="D83" s="16"/>
      <c r="E83" s="16"/>
      <c r="F83" s="15"/>
      <c r="G83" s="16"/>
      <c r="H83" s="17"/>
      <c r="I83" s="15" t="s">
        <v>128</v>
      </c>
      <c r="J83" s="15">
        <v>990547</v>
      </c>
      <c r="K83" s="23">
        <f t="shared" si="1"/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6"/>
      <c r="Y83" s="5" t="s">
        <v>147</v>
      </c>
    </row>
    <row r="84" spans="1:25" s="1" customFormat="1" x14ac:dyDescent="0.25">
      <c r="A84" s="16" t="s">
        <v>8</v>
      </c>
      <c r="B84" s="6" t="s">
        <v>149</v>
      </c>
      <c r="C84" s="16" t="s">
        <v>13</v>
      </c>
      <c r="D84" s="16" t="s">
        <v>14</v>
      </c>
      <c r="E84" s="16" t="s">
        <v>15</v>
      </c>
      <c r="F84" s="17">
        <v>2210</v>
      </c>
      <c r="G84" s="16" t="s">
        <v>12</v>
      </c>
      <c r="H84" s="17">
        <v>2210</v>
      </c>
      <c r="I84" s="15" t="s">
        <v>127</v>
      </c>
      <c r="J84" s="15">
        <v>59604</v>
      </c>
      <c r="K84" s="23">
        <f t="shared" si="1"/>
        <v>53020</v>
      </c>
      <c r="L84" s="18">
        <v>5200</v>
      </c>
      <c r="M84" s="18">
        <v>5200</v>
      </c>
      <c r="N84" s="18">
        <v>8049.9999999999991</v>
      </c>
      <c r="O84" s="18">
        <v>8049.9999999999991</v>
      </c>
      <c r="P84" s="18">
        <v>8049.9999999999991</v>
      </c>
      <c r="Q84" s="18">
        <v>8049.9999999999991</v>
      </c>
      <c r="R84" s="18">
        <v>5200</v>
      </c>
      <c r="S84" s="18">
        <v>2900</v>
      </c>
      <c r="T84" s="18">
        <v>580</v>
      </c>
      <c r="U84" s="18">
        <v>580</v>
      </c>
      <c r="V84" s="18">
        <v>580</v>
      </c>
      <c r="W84" s="18">
        <v>580</v>
      </c>
      <c r="X84" s="6"/>
      <c r="Y84" s="5" t="s">
        <v>147</v>
      </c>
    </row>
    <row r="85" spans="1:25" s="1" customFormat="1" x14ac:dyDescent="0.25">
      <c r="A85" s="16" t="s">
        <v>8</v>
      </c>
      <c r="B85" s="6" t="s">
        <v>149</v>
      </c>
      <c r="C85" s="16" t="s">
        <v>29</v>
      </c>
      <c r="D85" s="16" t="s">
        <v>30</v>
      </c>
      <c r="E85" s="16" t="s">
        <v>31</v>
      </c>
      <c r="F85" s="17">
        <v>1088</v>
      </c>
      <c r="G85" s="16" t="s">
        <v>12</v>
      </c>
      <c r="H85" s="17">
        <v>1088</v>
      </c>
      <c r="I85" s="15" t="s">
        <v>129</v>
      </c>
      <c r="J85" s="15">
        <v>44257</v>
      </c>
      <c r="K85" s="23">
        <f t="shared" si="1"/>
        <v>18400</v>
      </c>
      <c r="L85" s="18">
        <v>2070</v>
      </c>
      <c r="M85" s="18">
        <v>2070</v>
      </c>
      <c r="N85" s="18">
        <v>3449.9999999999995</v>
      </c>
      <c r="O85" s="18">
        <v>3449.9999999999995</v>
      </c>
      <c r="P85" s="18">
        <v>2875</v>
      </c>
      <c r="Q85" s="18">
        <v>2415</v>
      </c>
      <c r="R85" s="18">
        <v>1265</v>
      </c>
      <c r="S85" s="18">
        <v>575</v>
      </c>
      <c r="T85" s="18">
        <v>57.499999999999993</v>
      </c>
      <c r="U85" s="18">
        <v>57.499999999999993</v>
      </c>
      <c r="V85" s="18">
        <v>57.499999999999993</v>
      </c>
      <c r="W85" s="18">
        <v>57.499999999999993</v>
      </c>
      <c r="X85" s="6"/>
      <c r="Y85" s="5" t="s">
        <v>147</v>
      </c>
    </row>
    <row r="86" spans="1:25" s="1" customFormat="1" x14ac:dyDescent="0.25">
      <c r="A86" s="16"/>
      <c r="B86" s="6" t="s">
        <v>149</v>
      </c>
      <c r="C86" s="16"/>
      <c r="D86" s="16"/>
      <c r="E86" s="16"/>
      <c r="F86" s="15"/>
      <c r="G86" s="16"/>
      <c r="H86" s="17"/>
      <c r="I86" s="15" t="s">
        <v>129</v>
      </c>
      <c r="J86" s="15">
        <v>512269</v>
      </c>
      <c r="K86" s="23">
        <f t="shared" si="1"/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6"/>
      <c r="Y86" s="5" t="s">
        <v>147</v>
      </c>
    </row>
    <row r="87" spans="1:25" s="1" customFormat="1" x14ac:dyDescent="0.25">
      <c r="A87" s="16" t="s">
        <v>8</v>
      </c>
      <c r="B87" s="6" t="s">
        <v>149</v>
      </c>
      <c r="C87" s="16" t="s">
        <v>70</v>
      </c>
      <c r="D87" s="16" t="s">
        <v>71</v>
      </c>
      <c r="E87" s="16" t="s">
        <v>72</v>
      </c>
      <c r="F87" s="15">
        <v>850</v>
      </c>
      <c r="G87" s="16" t="s">
        <v>12</v>
      </c>
      <c r="H87" s="17">
        <v>850</v>
      </c>
      <c r="I87" s="15" t="s">
        <v>130</v>
      </c>
      <c r="J87" s="15">
        <v>6201400</v>
      </c>
      <c r="K87" s="23">
        <f t="shared" si="1"/>
        <v>39930</v>
      </c>
      <c r="L87" s="18">
        <v>4000</v>
      </c>
      <c r="M87" s="18">
        <v>4500</v>
      </c>
      <c r="N87" s="18">
        <v>7704.9999999999991</v>
      </c>
      <c r="O87" s="18">
        <v>6324.9999999999991</v>
      </c>
      <c r="P87" s="18">
        <v>4850</v>
      </c>
      <c r="Q87" s="18">
        <v>4400</v>
      </c>
      <c r="R87" s="18">
        <v>1900</v>
      </c>
      <c r="S87" s="18">
        <v>1650</v>
      </c>
      <c r="T87" s="18">
        <v>1150</v>
      </c>
      <c r="U87" s="18">
        <v>1150</v>
      </c>
      <c r="V87" s="18">
        <v>1150</v>
      </c>
      <c r="W87" s="18">
        <v>1150</v>
      </c>
      <c r="X87" s="6"/>
      <c r="Y87" s="5" t="s">
        <v>147</v>
      </c>
    </row>
    <row r="88" spans="1:25" s="1" customFormat="1" x14ac:dyDescent="0.25">
      <c r="A88" s="16" t="s">
        <v>114</v>
      </c>
      <c r="B88" s="6" t="s">
        <v>149</v>
      </c>
      <c r="C88" s="16" t="s">
        <v>123</v>
      </c>
      <c r="D88" s="16" t="s">
        <v>124</v>
      </c>
      <c r="E88" s="16" t="s">
        <v>125</v>
      </c>
      <c r="F88" s="17">
        <v>2210</v>
      </c>
      <c r="G88" s="16" t="s">
        <v>12</v>
      </c>
      <c r="H88" s="17">
        <v>2210</v>
      </c>
      <c r="I88" s="2" t="s">
        <v>127</v>
      </c>
      <c r="J88" s="15">
        <v>39648</v>
      </c>
      <c r="K88" s="23">
        <f t="shared" si="1"/>
        <v>120290</v>
      </c>
      <c r="L88" s="18">
        <v>13799.999999999998</v>
      </c>
      <c r="M88" s="18">
        <v>14949.999999999998</v>
      </c>
      <c r="N88" s="18">
        <v>21850</v>
      </c>
      <c r="O88" s="18">
        <v>25299.999999999996</v>
      </c>
      <c r="P88" s="18">
        <v>17250</v>
      </c>
      <c r="Q88" s="18">
        <v>17250</v>
      </c>
      <c r="R88" s="18">
        <v>8280</v>
      </c>
      <c r="S88" s="18">
        <v>1609.9999999999998</v>
      </c>
      <c r="T88" s="18">
        <v>0</v>
      </c>
      <c r="U88" s="18">
        <v>0</v>
      </c>
      <c r="V88" s="18">
        <v>0</v>
      </c>
      <c r="W88" s="18">
        <v>0</v>
      </c>
      <c r="X88" s="6"/>
      <c r="Y88" s="5" t="s">
        <v>147</v>
      </c>
    </row>
    <row r="89" spans="1:25" s="1" customFormat="1" x14ac:dyDescent="0.25">
      <c r="A89" s="16" t="s">
        <v>114</v>
      </c>
      <c r="B89" s="6" t="s">
        <v>149</v>
      </c>
      <c r="C89" s="16" t="s">
        <v>120</v>
      </c>
      <c r="D89" s="16" t="s">
        <v>121</v>
      </c>
      <c r="E89" s="16" t="s">
        <v>122</v>
      </c>
      <c r="F89" s="17">
        <v>1360</v>
      </c>
      <c r="G89" s="16" t="s">
        <v>12</v>
      </c>
      <c r="H89" s="17">
        <v>1360</v>
      </c>
      <c r="I89" s="2" t="s">
        <v>126</v>
      </c>
      <c r="J89" s="15">
        <v>20522828</v>
      </c>
      <c r="K89" s="23">
        <f t="shared" si="1"/>
        <v>88200</v>
      </c>
      <c r="L89" s="18">
        <v>8280</v>
      </c>
      <c r="M89" s="18">
        <v>6230</v>
      </c>
      <c r="N89" s="18">
        <v>17020</v>
      </c>
      <c r="O89" s="18">
        <v>13569.999999999998</v>
      </c>
      <c r="P89" s="18">
        <v>13799.999999999998</v>
      </c>
      <c r="Q89" s="18">
        <v>13799.999999999998</v>
      </c>
      <c r="R89" s="18">
        <v>7129.9999999999991</v>
      </c>
      <c r="S89" s="18">
        <v>4370</v>
      </c>
      <c r="T89" s="18">
        <v>1000</v>
      </c>
      <c r="U89" s="18">
        <v>1000</v>
      </c>
      <c r="V89" s="18">
        <v>1000</v>
      </c>
      <c r="W89" s="18">
        <v>1000</v>
      </c>
      <c r="X89" s="6"/>
      <c r="Y89" s="5" t="s">
        <v>147</v>
      </c>
    </row>
    <row r="90" spans="1:25" s="1" customFormat="1" x14ac:dyDescent="0.25">
      <c r="A90" s="16" t="s">
        <v>114</v>
      </c>
      <c r="B90" s="6" t="s">
        <v>149</v>
      </c>
      <c r="C90" s="16" t="s">
        <v>117</v>
      </c>
      <c r="D90" s="16" t="s">
        <v>118</v>
      </c>
      <c r="E90" s="16" t="s">
        <v>119</v>
      </c>
      <c r="F90" s="17">
        <v>2210</v>
      </c>
      <c r="G90" s="16" t="s">
        <v>12</v>
      </c>
      <c r="H90" s="17">
        <v>2210</v>
      </c>
      <c r="I90" s="2" t="s">
        <v>127</v>
      </c>
      <c r="J90" s="15">
        <v>20522224</v>
      </c>
      <c r="K90" s="23">
        <f t="shared" si="1"/>
        <v>158950</v>
      </c>
      <c r="L90" s="18">
        <v>13799.999999999998</v>
      </c>
      <c r="M90" s="18">
        <v>13799.999999999998</v>
      </c>
      <c r="N90" s="18">
        <v>33350</v>
      </c>
      <c r="O90" s="18">
        <v>33350</v>
      </c>
      <c r="P90" s="18">
        <v>25299.999999999996</v>
      </c>
      <c r="Q90" s="18">
        <v>25299.999999999996</v>
      </c>
      <c r="R90" s="18">
        <v>5750</v>
      </c>
      <c r="S90" s="18">
        <v>4600</v>
      </c>
      <c r="T90" s="18">
        <v>1150</v>
      </c>
      <c r="U90" s="18">
        <v>1150</v>
      </c>
      <c r="V90" s="18">
        <v>700</v>
      </c>
      <c r="W90" s="18">
        <v>700</v>
      </c>
      <c r="X90" s="6"/>
      <c r="Y90" s="5" t="s">
        <v>147</v>
      </c>
    </row>
    <row r="91" spans="1:25" s="1" customFormat="1" x14ac:dyDescent="0.25">
      <c r="A91" s="16" t="s">
        <v>114</v>
      </c>
      <c r="B91" s="6" t="s">
        <v>149</v>
      </c>
      <c r="C91" s="16" t="s">
        <v>115</v>
      </c>
      <c r="D91" s="16" t="s">
        <v>158</v>
      </c>
      <c r="E91" s="16" t="s">
        <v>159</v>
      </c>
      <c r="F91" s="17">
        <v>2210</v>
      </c>
      <c r="G91" s="16" t="s">
        <v>12</v>
      </c>
      <c r="H91" s="17">
        <v>2210</v>
      </c>
      <c r="I91" s="2" t="s">
        <v>127</v>
      </c>
      <c r="J91" s="15" t="s">
        <v>116</v>
      </c>
      <c r="K91" s="23">
        <f t="shared" si="1"/>
        <v>51560</v>
      </c>
      <c r="L91" s="18">
        <v>4830</v>
      </c>
      <c r="M91" s="18">
        <v>5750</v>
      </c>
      <c r="N91" s="18">
        <v>9800</v>
      </c>
      <c r="O91" s="18">
        <v>9800</v>
      </c>
      <c r="P91" s="18">
        <v>6899.9999999999991</v>
      </c>
      <c r="Q91" s="18">
        <v>6899.9999999999991</v>
      </c>
      <c r="R91" s="18">
        <v>3679.9999999999995</v>
      </c>
      <c r="S91" s="18">
        <v>1700</v>
      </c>
      <c r="T91" s="18">
        <v>700</v>
      </c>
      <c r="U91" s="18">
        <v>500</v>
      </c>
      <c r="V91" s="18">
        <v>500</v>
      </c>
      <c r="W91" s="18">
        <v>500</v>
      </c>
      <c r="X91" s="6"/>
      <c r="Y91" s="5" t="s">
        <v>147</v>
      </c>
    </row>
    <row r="92" spans="1:25" s="19" customFormat="1" ht="12.75" x14ac:dyDescent="0.2">
      <c r="A92" s="11">
        <f>COUNTA(C2:C91)</f>
        <v>41</v>
      </c>
      <c r="B92" s="11"/>
      <c r="C92" s="11"/>
      <c r="D92" s="11"/>
      <c r="E92" s="12"/>
      <c r="F92" s="31">
        <f>SUM(F2:F91)</f>
        <v>63342</v>
      </c>
      <c r="G92" s="14"/>
      <c r="H92" s="31">
        <f>SUM(H2:H91)</f>
        <v>63002</v>
      </c>
      <c r="I92" s="22" t="s">
        <v>12</v>
      </c>
      <c r="J92" s="13"/>
      <c r="K92" s="21">
        <f>SUM(K2:K91)</f>
        <v>1945000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5" s="19" customFormat="1" x14ac:dyDescent="0.25">
      <c r="F93" s="22"/>
      <c r="H93" s="31">
        <f>+H92/34</f>
        <v>1853</v>
      </c>
      <c r="I93" s="22" t="s">
        <v>151</v>
      </c>
      <c r="J93" s="22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4"/>
    </row>
    <row r="95" spans="1:25" x14ac:dyDescent="0.25">
      <c r="A95" s="19" t="s">
        <v>173</v>
      </c>
    </row>
    <row r="96" spans="1:25" ht="26.25" x14ac:dyDescent="0.25">
      <c r="A96" s="6" t="s">
        <v>173</v>
      </c>
      <c r="B96" s="6" t="s">
        <v>149</v>
      </c>
      <c r="C96" s="16" t="s">
        <v>163</v>
      </c>
      <c r="D96" s="16" t="s">
        <v>161</v>
      </c>
      <c r="E96" s="16" t="s">
        <v>162</v>
      </c>
      <c r="F96" s="15"/>
      <c r="G96" s="16"/>
      <c r="H96" s="17">
        <f>+I96*34</f>
        <v>850</v>
      </c>
      <c r="I96" s="16">
        <v>25</v>
      </c>
      <c r="J96" s="15"/>
      <c r="K96" s="23">
        <f t="shared" ref="K96:K99" si="2">+SUM(L96:W96)</f>
        <v>6321.1999999999989</v>
      </c>
      <c r="L96" s="15">
        <v>560</v>
      </c>
      <c r="M96" s="16">
        <v>510</v>
      </c>
      <c r="N96" s="17">
        <v>570</v>
      </c>
      <c r="O96" s="15">
        <v>550</v>
      </c>
      <c r="P96" s="15">
        <v>580</v>
      </c>
      <c r="Q96" s="18">
        <v>604.9</v>
      </c>
      <c r="R96" s="18">
        <v>588.79999999999995</v>
      </c>
      <c r="S96" s="18">
        <v>556.59999999999991</v>
      </c>
      <c r="T96" s="18">
        <v>600.29999999999995</v>
      </c>
      <c r="U96" s="18">
        <v>392.15</v>
      </c>
      <c r="V96" s="18">
        <v>265.64999999999998</v>
      </c>
      <c r="W96" s="18">
        <v>542.79999999999995</v>
      </c>
      <c r="X96" s="16"/>
      <c r="Y96" s="24" t="s">
        <v>174</v>
      </c>
    </row>
    <row r="97" spans="1:25" ht="26.25" x14ac:dyDescent="0.25">
      <c r="A97" s="6" t="s">
        <v>173</v>
      </c>
      <c r="B97" s="6" t="s">
        <v>149</v>
      </c>
      <c r="C97" s="16" t="s">
        <v>166</v>
      </c>
      <c r="D97" s="16" t="s">
        <v>164</v>
      </c>
      <c r="E97" s="16" t="s">
        <v>165</v>
      </c>
      <c r="F97" s="15"/>
      <c r="G97" s="16"/>
      <c r="H97" s="17">
        <f t="shared" ref="H97:H99" si="3">+I97*34</f>
        <v>1394</v>
      </c>
      <c r="I97" s="16">
        <v>41</v>
      </c>
      <c r="J97" s="15"/>
      <c r="K97" s="23">
        <f t="shared" si="2"/>
        <v>74855.599999999991</v>
      </c>
      <c r="L97" s="15">
        <v>3865</v>
      </c>
      <c r="M97" s="16">
        <v>8200</v>
      </c>
      <c r="N97" s="17">
        <v>15258.199999999999</v>
      </c>
      <c r="O97" s="15">
        <v>16950</v>
      </c>
      <c r="P97" s="15">
        <v>11910</v>
      </c>
      <c r="Q97" s="18">
        <v>11839.249999999998</v>
      </c>
      <c r="R97" s="18">
        <v>5981.15</v>
      </c>
      <c r="S97" s="18">
        <v>227.7</v>
      </c>
      <c r="T97" s="18">
        <v>149.5</v>
      </c>
      <c r="U97" s="18">
        <v>160</v>
      </c>
      <c r="V97" s="18">
        <v>140</v>
      </c>
      <c r="W97" s="18">
        <v>174.79999999999998</v>
      </c>
      <c r="X97" s="16"/>
      <c r="Y97" s="24" t="s">
        <v>174</v>
      </c>
    </row>
    <row r="98" spans="1:25" ht="26.25" x14ac:dyDescent="0.25">
      <c r="A98" s="6" t="s">
        <v>173</v>
      </c>
      <c r="B98" s="6" t="s">
        <v>149</v>
      </c>
      <c r="C98" s="16" t="s">
        <v>169</v>
      </c>
      <c r="D98" s="16" t="s">
        <v>167</v>
      </c>
      <c r="E98" s="16" t="s">
        <v>168</v>
      </c>
      <c r="F98" s="15"/>
      <c r="G98" s="16"/>
      <c r="H98" s="17">
        <f t="shared" si="3"/>
        <v>1360</v>
      </c>
      <c r="I98" s="16">
        <v>40</v>
      </c>
      <c r="J98" s="15"/>
      <c r="K98" s="23">
        <f t="shared" si="2"/>
        <v>43358.799999999996</v>
      </c>
      <c r="L98" s="15">
        <v>5420</v>
      </c>
      <c r="M98" s="16">
        <v>4100</v>
      </c>
      <c r="N98" s="17">
        <v>8857.2999999999993</v>
      </c>
      <c r="O98" s="15">
        <v>6700</v>
      </c>
      <c r="P98" s="15">
        <v>5850</v>
      </c>
      <c r="Q98" s="18">
        <v>6182.4</v>
      </c>
      <c r="R98" s="18">
        <v>4045.7</v>
      </c>
      <c r="S98" s="18">
        <v>1001.65</v>
      </c>
      <c r="T98" s="18">
        <v>320.84999999999997</v>
      </c>
      <c r="U98" s="18">
        <v>0</v>
      </c>
      <c r="V98" s="18">
        <v>0</v>
      </c>
      <c r="W98" s="18">
        <v>880.9</v>
      </c>
      <c r="X98" s="16"/>
      <c r="Y98" s="24" t="s">
        <v>174</v>
      </c>
    </row>
    <row r="99" spans="1:25" ht="26.25" x14ac:dyDescent="0.25">
      <c r="A99" s="6" t="s">
        <v>173</v>
      </c>
      <c r="B99" s="6" t="s">
        <v>149</v>
      </c>
      <c r="C99" s="16" t="s">
        <v>172</v>
      </c>
      <c r="D99" s="16" t="s">
        <v>170</v>
      </c>
      <c r="E99" s="16" t="s">
        <v>171</v>
      </c>
      <c r="F99" s="15"/>
      <c r="G99" s="16"/>
      <c r="H99" s="17">
        <f t="shared" si="3"/>
        <v>850</v>
      </c>
      <c r="I99" s="16">
        <v>25</v>
      </c>
      <c r="J99" s="15"/>
      <c r="K99" s="23">
        <f t="shared" si="2"/>
        <v>107464.65000000001</v>
      </c>
      <c r="L99" s="15">
        <v>8770</v>
      </c>
      <c r="M99" s="16">
        <v>9500</v>
      </c>
      <c r="N99" s="17">
        <v>26210.799999999999</v>
      </c>
      <c r="O99" s="15">
        <v>17280</v>
      </c>
      <c r="P99" s="15">
        <v>18550</v>
      </c>
      <c r="Q99" s="18">
        <v>11900</v>
      </c>
      <c r="R99" s="18">
        <v>11404.55</v>
      </c>
      <c r="S99" s="18">
        <v>2533.4499999999998</v>
      </c>
      <c r="T99" s="18">
        <v>665.84999999999991</v>
      </c>
      <c r="U99" s="18">
        <v>200</v>
      </c>
      <c r="V99" s="18">
        <v>100</v>
      </c>
      <c r="W99" s="18">
        <v>350</v>
      </c>
      <c r="X99" s="16"/>
      <c r="Y99" s="24" t="s">
        <v>174</v>
      </c>
    </row>
    <row r="100" spans="1:25" x14ac:dyDescent="0.25">
      <c r="A100" s="40">
        <v>4</v>
      </c>
      <c r="H100" s="37">
        <f>SUM(H96:H99)</f>
        <v>4454</v>
      </c>
      <c r="I100" s="22" t="s">
        <v>12</v>
      </c>
      <c r="K100" s="38">
        <f>SUM(K96:K99)</f>
        <v>232000.25</v>
      </c>
    </row>
    <row r="101" spans="1:25" x14ac:dyDescent="0.25">
      <c r="H101" s="37">
        <f>H100/34</f>
        <v>131</v>
      </c>
    </row>
    <row r="103" spans="1:25" s="19" customFormat="1" ht="12.75" x14ac:dyDescent="0.2">
      <c r="D103" s="20"/>
      <c r="E103" s="19" t="s">
        <v>175</v>
      </c>
      <c r="H103" s="21">
        <f>+H92+H100</f>
        <v>67456</v>
      </c>
      <c r="I103" s="19" t="s">
        <v>12</v>
      </c>
      <c r="J103" s="22"/>
      <c r="K103" s="21">
        <f>+K92+K100</f>
        <v>2177000.25</v>
      </c>
    </row>
    <row r="104" spans="1:25" x14ac:dyDescent="0.25">
      <c r="H104" s="37">
        <f>H103/34</f>
        <v>1984</v>
      </c>
    </row>
    <row r="105" spans="1:25" x14ac:dyDescent="0.25">
      <c r="A10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Orbán 2 János</dc:creator>
  <cp:lastModifiedBy>Horváth László</cp:lastModifiedBy>
  <dcterms:created xsi:type="dcterms:W3CDTF">2015-10-02T12:45:16Z</dcterms:created>
  <dcterms:modified xsi:type="dcterms:W3CDTF">2017-05-22T12:51:10Z</dcterms:modified>
</cp:coreProperties>
</file>