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9405" windowHeight="4365" activeTab="0"/>
  </bookViews>
  <sheets>
    <sheet name="10 m" sheetId="1" r:id="rId1"/>
    <sheet name="14 m" sheetId="2" r:id="rId2"/>
  </sheets>
  <definedNames/>
  <calcPr fullCalcOnLoad="1"/>
</workbook>
</file>

<file path=xl/sharedStrings.xml><?xml version="1.0" encoding="utf-8"?>
<sst xmlns="http://schemas.openxmlformats.org/spreadsheetml/2006/main" count="104" uniqueCount="44">
  <si>
    <t>Méretjegyzék és költségvetési kiírás</t>
  </si>
  <si>
    <t>Sorszám</t>
  </si>
  <si>
    <t>ÉMIR Kód</t>
  </si>
  <si>
    <t>Kiírási szöveg</t>
  </si>
  <si>
    <t>Egység</t>
  </si>
  <si>
    <t>Mennyiség</t>
  </si>
  <si>
    <t>m3</t>
  </si>
  <si>
    <t>vm</t>
  </si>
  <si>
    <t>db</t>
  </si>
  <si>
    <t>Összesen:</t>
  </si>
  <si>
    <t>m2</t>
  </si>
  <si>
    <t>Egységár</t>
  </si>
  <si>
    <t xml:space="preserve">Anyag </t>
  </si>
  <si>
    <t>Díj</t>
  </si>
  <si>
    <t>Összesen</t>
  </si>
  <si>
    <t xml:space="preserve">Ajánlati </t>
  </si>
  <si>
    <t>Közvetlen anyag</t>
  </si>
  <si>
    <t>Rakodás</t>
  </si>
  <si>
    <t xml:space="preserve">Fuvar </t>
  </si>
  <si>
    <t>Összesen anyag</t>
  </si>
  <si>
    <t>Bér</t>
  </si>
  <si>
    <t>Gép</t>
  </si>
  <si>
    <t>Összesen díj</t>
  </si>
  <si>
    <t>anyag + díj</t>
  </si>
  <si>
    <t>ár</t>
  </si>
  <si>
    <t>Bontási munkálatok</t>
  </si>
  <si>
    <t>Felépítményi munkák</t>
  </si>
  <si>
    <t>Útátjáróban</t>
  </si>
  <si>
    <t>alsóágyazat felületrendezés</t>
  </si>
  <si>
    <t>alsóágyazat tömörítés</t>
  </si>
  <si>
    <t>felső ágyazat készítése zúzottkőből</t>
  </si>
  <si>
    <t>Egyéb munkálatok</t>
  </si>
  <si>
    <t xml:space="preserve">kézi kisgépes építési vágányszabályozás </t>
  </si>
  <si>
    <t xml:space="preserve">48 r. kézi kisgépes vágánybontás pályában </t>
  </si>
  <si>
    <t>Pécs IX. vágányban lévő 10 m széles aknás vasúti járműmérleg bontása és helyén folyópálya építése</t>
  </si>
  <si>
    <t xml:space="preserve">Járműmérleg vasanyagának kiemelése roncsolásos technológiával </t>
  </si>
  <si>
    <t>bontott törmelék anyag szállítása és deponálása 10 km-en belül</t>
  </si>
  <si>
    <t>munkagödör tiszta földdel történő feltöltése , tömörítése rétegenkénti döngöléssel.</t>
  </si>
  <si>
    <t>Vasbeton akna szerkezet visszabontása 1,0 m mélyen</t>
  </si>
  <si>
    <t>kézi kisgépes fenntartási vágányszabályozás</t>
  </si>
  <si>
    <t xml:space="preserve">48 r kézi kisgépes vágány fektetése   vb alj esetén ( használt 50%-os ) </t>
  </si>
  <si>
    <t>48 r kézi kisgépes vágány fektetése   vb alj esetén ( használt 50%-os )</t>
  </si>
  <si>
    <t>Szabadegyháza  VI. vágányban lévő 14 m széles aknás vasúti járműmérleg bontása és helyén folyópálya építése</t>
  </si>
  <si>
    <t>kézi kisgépes használt  vb. alj  fektetése nyiltlemezes leerősítés esetén 70 cm aljtávolsággal  ( használt vb alj , új kapcsolószer )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</si>
</sst>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.0"/>
    <numFmt numFmtId="177" formatCode="[$¥€-2]\ #\ ##,000_);[Red]\([$€-2]\ #\ ##,0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u val="single"/>
      <sz val="12"/>
      <name val="Arial CE"/>
      <family val="2"/>
    </font>
    <font>
      <sz val="11"/>
      <name val="Times New Roman"/>
      <family val="1"/>
    </font>
    <font>
      <b/>
      <sz val="12"/>
      <name val="MS Sans Serif"/>
      <family val="2"/>
    </font>
    <font>
      <sz val="12"/>
      <name val="Arial CE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" fillId="0" borderId="17" xfId="0" applyFont="1" applyFill="1" applyBorder="1" applyAlignment="1">
      <alignment horizontal="centerContinuous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49" fontId="5" fillId="0" borderId="18" xfId="0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6" fillId="0" borderId="18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Continuous" vertical="center"/>
    </xf>
    <xf numFmtId="0" fontId="0" fillId="0" borderId="22" xfId="0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/>
    </xf>
    <xf numFmtId="0" fontId="0" fillId="0" borderId="21" xfId="0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1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3" fontId="4" fillId="0" borderId="36" xfId="0" applyNumberFormat="1" applyFont="1" applyFill="1" applyBorder="1" applyAlignment="1">
      <alignment/>
    </xf>
    <xf numFmtId="3" fontId="4" fillId="0" borderId="37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0" fillId="0" borderId="14" xfId="0" applyBorder="1" applyAlignment="1">
      <alignment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4" fillId="0" borderId="30" xfId="0" applyFont="1" applyBorder="1" applyAlignment="1">
      <alignment horizontal="center" vertical="center"/>
    </xf>
    <xf numFmtId="0" fontId="10" fillId="0" borderId="41" xfId="0" applyFont="1" applyBorder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0" fillId="0" borderId="47" xfId="0" applyBorder="1" applyAlignment="1">
      <alignment/>
    </xf>
    <xf numFmtId="0" fontId="9" fillId="0" borderId="18" xfId="0" applyFont="1" applyFill="1" applyBorder="1" applyAlignment="1">
      <alignment horizontal="left" vertical="center"/>
    </xf>
    <xf numFmtId="0" fontId="0" fillId="0" borderId="48" xfId="0" applyBorder="1" applyAlignment="1">
      <alignment/>
    </xf>
    <xf numFmtId="16" fontId="6" fillId="0" borderId="25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0" fontId="4" fillId="0" borderId="49" xfId="54" applyFont="1" applyBorder="1" applyAlignment="1">
      <alignment horizontal="left" vertical="center" wrapText="1"/>
      <protection/>
    </xf>
    <xf numFmtId="0" fontId="4" fillId="0" borderId="16" xfId="0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2" fillId="0" borderId="48" xfId="0" applyFont="1" applyBorder="1" applyAlignment="1">
      <alignment horizontal="left" vertical="center" wrapText="1"/>
    </xf>
    <xf numFmtId="0" fontId="12" fillId="0" borderId="48" xfId="54" applyFont="1" applyBorder="1" applyAlignment="1">
      <alignment horizontal="left" vertical="center" wrapText="1"/>
      <protection/>
    </xf>
    <xf numFmtId="0" fontId="12" fillId="0" borderId="29" xfId="0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2" fontId="12" fillId="0" borderId="4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 vertical="center"/>
    </xf>
    <xf numFmtId="172" fontId="12" fillId="0" borderId="29" xfId="0" applyNumberFormat="1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56" xfId="0" applyFont="1" applyBorder="1" applyAlignment="1">
      <alignment/>
    </xf>
    <xf numFmtId="0" fontId="13" fillId="0" borderId="57" xfId="0" applyFont="1" applyBorder="1" applyAlignment="1">
      <alignment/>
    </xf>
    <xf numFmtId="0" fontId="13" fillId="0" borderId="58" xfId="0" applyFont="1" applyBorder="1" applyAlignment="1">
      <alignment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vertical="center"/>
    </xf>
    <xf numFmtId="0" fontId="12" fillId="33" borderId="48" xfId="0" applyFont="1" applyFill="1" applyBorder="1" applyAlignment="1">
      <alignment horizontal="left" vertical="center" wrapText="1"/>
    </xf>
    <xf numFmtId="0" fontId="12" fillId="33" borderId="29" xfId="0" applyFont="1" applyFill="1" applyBorder="1" applyAlignment="1">
      <alignment horizontal="center" vertical="center"/>
    </xf>
    <xf numFmtId="1" fontId="12" fillId="33" borderId="14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9" xfId="0" applyFill="1" applyBorder="1" applyAlignment="1">
      <alignment/>
    </xf>
    <xf numFmtId="0" fontId="13" fillId="33" borderId="15" xfId="0" applyFont="1" applyFill="1" applyBorder="1" applyAlignment="1">
      <alignment/>
    </xf>
    <xf numFmtId="0" fontId="48" fillId="0" borderId="0" xfId="0" applyFont="1" applyAlignment="1" applyProtection="1">
      <alignment vertical="top" wrapText="1"/>
      <protection locked="0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49" fontId="5" fillId="0" borderId="61" xfId="0" applyNumberFormat="1" applyFont="1" applyBorder="1" applyAlignment="1">
      <alignment vertical="center"/>
    </xf>
    <xf numFmtId="0" fontId="12" fillId="0" borderId="62" xfId="54" applyFont="1" applyBorder="1" applyAlignment="1">
      <alignment horizontal="left" vertical="center" wrapText="1"/>
      <protection/>
    </xf>
    <xf numFmtId="0" fontId="12" fillId="0" borderId="63" xfId="0" applyFont="1" applyBorder="1" applyAlignment="1">
      <alignment horizontal="center" vertical="center"/>
    </xf>
    <xf numFmtId="3" fontId="12" fillId="0" borderId="63" xfId="0" applyNumberFormat="1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3" fillId="0" borderId="65" xfId="0" applyFont="1" applyBorder="1" applyAlignment="1">
      <alignment/>
    </xf>
    <xf numFmtId="0" fontId="9" fillId="0" borderId="4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9" fillId="0" borderId="69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BÉÉLÁ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52575" y="7991475"/>
          <a:ext cx="3600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42975" y="7991475"/>
          <a:ext cx="609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552575" y="6238875"/>
          <a:ext cx="3600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552575" y="7991475"/>
          <a:ext cx="3600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42975" y="7991475"/>
          <a:ext cx="609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552575" y="7429500"/>
          <a:ext cx="3600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552575" y="7429500"/>
          <a:ext cx="3600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200275" y="7991475"/>
          <a:ext cx="2400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590675" y="7991475"/>
          <a:ext cx="609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200275" y="6238875"/>
          <a:ext cx="2400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200275" y="7991475"/>
          <a:ext cx="2400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590675" y="7991475"/>
          <a:ext cx="609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200275" y="7581900"/>
          <a:ext cx="2400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200275" y="7581900"/>
          <a:ext cx="2400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5" zoomScaleNormal="75" zoomScalePageLayoutView="0" workbookViewId="0" topLeftCell="A1">
      <selection activeCell="G16" sqref="G16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6.28125" style="0" customWidth="1"/>
    <col min="5" max="5" width="54.00390625" style="0" customWidth="1"/>
    <col min="6" max="6" width="7.7109375" style="0" customWidth="1"/>
    <col min="7" max="7" width="11.00390625" style="0" customWidth="1"/>
    <col min="16" max="16" width="13.57421875" style="0" customWidth="1"/>
  </cols>
  <sheetData>
    <row r="1" spans="1:16" ht="15.75">
      <c r="A1" s="165" t="s">
        <v>34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2" ht="18">
      <c r="A2" s="3"/>
      <c r="B2" s="14"/>
      <c r="C2" s="14"/>
      <c r="D2" s="1"/>
      <c r="E2" s="21"/>
      <c r="F2" s="20"/>
      <c r="G2" s="37"/>
      <c r="I2" s="2"/>
      <c r="J2" s="2"/>
      <c r="K2" s="2"/>
      <c r="L2" s="2"/>
    </row>
    <row r="3" spans="1:16" ht="15.75">
      <c r="A3" s="165" t="s">
        <v>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7" ht="18.75" thickBot="1">
      <c r="A4" s="12"/>
      <c r="B4" s="13"/>
      <c r="C4" s="13"/>
      <c r="D4" s="1"/>
      <c r="E4" s="21"/>
      <c r="F4" s="20"/>
      <c r="G4" s="37"/>
    </row>
    <row r="5" spans="1:16" ht="13.5" thickBot="1">
      <c r="A5" s="23"/>
      <c r="B5" s="24"/>
      <c r="C5" s="25"/>
      <c r="D5" s="45"/>
      <c r="E5" s="46"/>
      <c r="F5" s="47"/>
      <c r="G5" s="48"/>
      <c r="H5" s="4" t="s">
        <v>11</v>
      </c>
      <c r="I5" s="5"/>
      <c r="J5" s="5"/>
      <c r="K5" s="5"/>
      <c r="L5" s="5"/>
      <c r="M5" s="5"/>
      <c r="N5" s="5"/>
      <c r="O5" s="6"/>
      <c r="P5" s="7"/>
    </row>
    <row r="6" spans="1:16" ht="25.5">
      <c r="A6" s="26" t="s">
        <v>1</v>
      </c>
      <c r="B6" s="22"/>
      <c r="C6" s="22"/>
      <c r="D6" s="49" t="s">
        <v>2</v>
      </c>
      <c r="E6" s="50" t="s">
        <v>3</v>
      </c>
      <c r="F6" s="51" t="s">
        <v>4</v>
      </c>
      <c r="G6" s="52" t="s">
        <v>5</v>
      </c>
      <c r="H6" s="15" t="s">
        <v>12</v>
      </c>
      <c r="I6" s="8"/>
      <c r="J6" s="8"/>
      <c r="K6" s="9"/>
      <c r="L6" s="10" t="s">
        <v>13</v>
      </c>
      <c r="M6" s="10"/>
      <c r="N6" s="10"/>
      <c r="O6" s="11" t="s">
        <v>14</v>
      </c>
      <c r="P6" s="11" t="s">
        <v>15</v>
      </c>
    </row>
    <row r="7" spans="1:16" ht="39" thickBot="1">
      <c r="A7" s="41"/>
      <c r="B7" s="42"/>
      <c r="C7" s="43"/>
      <c r="D7" s="53"/>
      <c r="E7" s="54"/>
      <c r="F7" s="55"/>
      <c r="G7" s="56"/>
      <c r="H7" s="57" t="s">
        <v>16</v>
      </c>
      <c r="I7" s="58" t="s">
        <v>17</v>
      </c>
      <c r="J7" s="58" t="s">
        <v>18</v>
      </c>
      <c r="K7" s="59" t="s">
        <v>19</v>
      </c>
      <c r="L7" s="58" t="s">
        <v>20</v>
      </c>
      <c r="M7" s="58" t="s">
        <v>21</v>
      </c>
      <c r="N7" s="59" t="s">
        <v>22</v>
      </c>
      <c r="O7" s="60" t="s">
        <v>23</v>
      </c>
      <c r="P7" s="61" t="s">
        <v>24</v>
      </c>
    </row>
    <row r="8" spans="1:16" ht="15.75">
      <c r="A8" s="36">
        <v>1</v>
      </c>
      <c r="B8" s="166" t="s">
        <v>25</v>
      </c>
      <c r="C8" s="167"/>
      <c r="D8" s="167"/>
      <c r="E8" s="168"/>
      <c r="F8" s="45"/>
      <c r="G8" s="68"/>
      <c r="H8" s="72"/>
      <c r="I8" s="44"/>
      <c r="J8" s="39"/>
      <c r="K8" s="75"/>
      <c r="L8" s="72"/>
      <c r="M8" s="39"/>
      <c r="N8" s="75"/>
      <c r="O8" s="80"/>
      <c r="P8" s="79"/>
    </row>
    <row r="9" spans="1:16" ht="19.5" customHeight="1">
      <c r="A9" s="34"/>
      <c r="B9" s="35"/>
      <c r="C9" s="16">
        <v>1</v>
      </c>
      <c r="D9" s="18"/>
      <c r="E9" s="110" t="s">
        <v>33</v>
      </c>
      <c r="F9" s="112" t="s">
        <v>7</v>
      </c>
      <c r="G9" s="113">
        <v>10</v>
      </c>
      <c r="H9" s="27"/>
      <c r="I9" s="17"/>
      <c r="J9" s="19"/>
      <c r="K9" s="76"/>
      <c r="L9" s="27"/>
      <c r="M9" s="19"/>
      <c r="N9" s="76"/>
      <c r="O9" s="81"/>
      <c r="P9" s="124">
        <f>SUM(O9*G9)</f>
        <v>0</v>
      </c>
    </row>
    <row r="10" spans="1:16" ht="30.75" customHeight="1">
      <c r="A10" s="34"/>
      <c r="B10" s="35"/>
      <c r="C10" s="16">
        <v>2</v>
      </c>
      <c r="D10" s="18"/>
      <c r="E10" s="110" t="s">
        <v>35</v>
      </c>
      <c r="F10" s="112" t="s">
        <v>8</v>
      </c>
      <c r="G10" s="113">
        <v>1</v>
      </c>
      <c r="H10" s="27"/>
      <c r="I10" s="17"/>
      <c r="J10" s="19"/>
      <c r="K10" s="76"/>
      <c r="L10" s="27"/>
      <c r="M10" s="19"/>
      <c r="N10" s="76"/>
      <c r="O10" s="81"/>
      <c r="P10" s="124"/>
    </row>
    <row r="11" spans="1:16" ht="33.75" customHeight="1">
      <c r="A11" s="34"/>
      <c r="B11" s="35"/>
      <c r="C11" s="16">
        <v>3</v>
      </c>
      <c r="D11" s="18"/>
      <c r="E11" s="110" t="s">
        <v>38</v>
      </c>
      <c r="F11" s="112" t="s">
        <v>10</v>
      </c>
      <c r="G11" s="113">
        <v>46</v>
      </c>
      <c r="H11" s="27"/>
      <c r="I11" s="17"/>
      <c r="J11" s="19"/>
      <c r="K11" s="76"/>
      <c r="L11" s="27"/>
      <c r="M11" s="19"/>
      <c r="N11" s="76"/>
      <c r="O11" s="81"/>
      <c r="P11" s="124">
        <f>SUM(O11*G11)</f>
        <v>0</v>
      </c>
    </row>
    <row r="12" spans="1:16" ht="42" customHeight="1" thickBot="1">
      <c r="A12" s="130"/>
      <c r="B12" s="131"/>
      <c r="C12" s="132">
        <v>4</v>
      </c>
      <c r="D12" s="133"/>
      <c r="E12" s="134" t="s">
        <v>36</v>
      </c>
      <c r="F12" s="135" t="s">
        <v>6</v>
      </c>
      <c r="G12" s="136">
        <f>SUM(46*0.25)</f>
        <v>11.5</v>
      </c>
      <c r="H12" s="137"/>
      <c r="I12" s="138"/>
      <c r="J12" s="139"/>
      <c r="K12" s="140"/>
      <c r="L12" s="137"/>
      <c r="M12" s="139"/>
      <c r="N12" s="140"/>
      <c r="O12" s="141"/>
      <c r="P12" s="142">
        <f>SUM(O12*G12)</f>
        <v>0</v>
      </c>
    </row>
    <row r="13" spans="1:16" ht="23.25" customHeight="1" thickBot="1">
      <c r="A13" s="32">
        <v>1</v>
      </c>
      <c r="B13" s="33">
        <v>1</v>
      </c>
      <c r="C13" s="31" t="s">
        <v>9</v>
      </c>
      <c r="D13" s="31"/>
      <c r="E13" s="66"/>
      <c r="F13" s="114"/>
      <c r="G13" s="115"/>
      <c r="H13" s="74"/>
      <c r="I13" s="40"/>
      <c r="J13" s="64"/>
      <c r="K13" s="78"/>
      <c r="L13" s="74"/>
      <c r="M13" s="64"/>
      <c r="N13" s="78"/>
      <c r="O13" s="83"/>
      <c r="P13" s="125">
        <f>SUM(P9:P12)</f>
        <v>0</v>
      </c>
    </row>
    <row r="14" spans="1:16" ht="19.5" customHeight="1">
      <c r="A14" s="38">
        <v>2</v>
      </c>
      <c r="B14" s="166" t="s">
        <v>26</v>
      </c>
      <c r="C14" s="167"/>
      <c r="D14" s="167"/>
      <c r="E14" s="168"/>
      <c r="F14" s="116"/>
      <c r="G14" s="117"/>
      <c r="H14" s="71"/>
      <c r="I14" s="44"/>
      <c r="J14" s="39"/>
      <c r="K14" s="75"/>
      <c r="L14" s="72"/>
      <c r="M14" s="39"/>
      <c r="N14" s="75"/>
      <c r="O14" s="80"/>
      <c r="P14" s="126"/>
    </row>
    <row r="15" spans="1:16" ht="19.5" customHeight="1">
      <c r="A15" s="89">
        <v>2</v>
      </c>
      <c r="B15" s="97">
        <v>1</v>
      </c>
      <c r="C15" s="157" t="s">
        <v>27</v>
      </c>
      <c r="D15" s="158"/>
      <c r="E15" s="90"/>
      <c r="F15" s="118"/>
      <c r="G15" s="119"/>
      <c r="H15" s="91"/>
      <c r="I15" s="92"/>
      <c r="J15" s="93"/>
      <c r="K15" s="94"/>
      <c r="L15" s="95"/>
      <c r="M15" s="93"/>
      <c r="N15" s="94"/>
      <c r="O15" s="96"/>
      <c r="P15" s="127"/>
    </row>
    <row r="16" spans="1:16" ht="36" customHeight="1">
      <c r="A16" s="34"/>
      <c r="B16" s="35"/>
      <c r="C16" s="16">
        <v>1</v>
      </c>
      <c r="D16" s="18"/>
      <c r="E16" s="143" t="s">
        <v>37</v>
      </c>
      <c r="F16" s="120" t="s">
        <v>6</v>
      </c>
      <c r="G16" s="121">
        <f>SUM(10*3*1.8)</f>
        <v>54</v>
      </c>
      <c r="H16" s="65"/>
      <c r="I16" s="17"/>
      <c r="J16" s="19"/>
      <c r="K16" s="76"/>
      <c r="L16" s="27"/>
      <c r="M16" s="19"/>
      <c r="N16" s="76"/>
      <c r="O16" s="81"/>
      <c r="P16" s="124">
        <f>SUM(G16*O16)</f>
        <v>0</v>
      </c>
    </row>
    <row r="17" spans="1:16" ht="19.5" customHeight="1">
      <c r="A17" s="34"/>
      <c r="B17" s="35"/>
      <c r="C17" s="16">
        <v>2</v>
      </c>
      <c r="D17" s="18"/>
      <c r="E17" s="111" t="s">
        <v>29</v>
      </c>
      <c r="F17" s="120" t="s">
        <v>6</v>
      </c>
      <c r="G17" s="122">
        <f>SUMPRODUCT(10,4,0.1)</f>
        <v>4</v>
      </c>
      <c r="H17" s="65"/>
      <c r="I17" s="17"/>
      <c r="J17" s="19"/>
      <c r="K17" s="76"/>
      <c r="L17" s="27"/>
      <c r="M17" s="19"/>
      <c r="N17" s="76"/>
      <c r="O17" s="81"/>
      <c r="P17" s="124">
        <f aca="true" t="shared" si="0" ref="P17:P23">SUM(G17*O17)</f>
        <v>0</v>
      </c>
    </row>
    <row r="18" spans="1:16" ht="19.5" customHeight="1">
      <c r="A18" s="34"/>
      <c r="B18" s="35"/>
      <c r="C18" s="16">
        <v>3</v>
      </c>
      <c r="D18" s="18"/>
      <c r="E18" s="111" t="s">
        <v>28</v>
      </c>
      <c r="F18" s="120" t="s">
        <v>10</v>
      </c>
      <c r="G18" s="121">
        <v>40</v>
      </c>
      <c r="H18" s="65"/>
      <c r="I18" s="17"/>
      <c r="J18" s="19"/>
      <c r="K18" s="76"/>
      <c r="L18" s="27"/>
      <c r="M18" s="19"/>
      <c r="N18" s="76"/>
      <c r="O18" s="81"/>
      <c r="P18" s="124">
        <f>SUM(G18*O18)</f>
        <v>0</v>
      </c>
    </row>
    <row r="19" spans="1:16" ht="19.5" customHeight="1">
      <c r="A19" s="34"/>
      <c r="B19" s="35"/>
      <c r="C19" s="16">
        <v>5</v>
      </c>
      <c r="D19" s="18"/>
      <c r="E19" s="111" t="s">
        <v>30</v>
      </c>
      <c r="F19" s="112" t="s">
        <v>6</v>
      </c>
      <c r="G19" s="123">
        <f>SUMPRODUCT(10,4,0.5)</f>
        <v>20</v>
      </c>
      <c r="H19" s="65"/>
      <c r="I19" s="17"/>
      <c r="J19" s="98"/>
      <c r="K19" s="81"/>
      <c r="L19" s="65"/>
      <c r="M19" s="98"/>
      <c r="N19" s="81"/>
      <c r="O19" s="81"/>
      <c r="P19" s="124">
        <f t="shared" si="0"/>
        <v>0</v>
      </c>
    </row>
    <row r="20" spans="1:16" ht="46.5" customHeight="1">
      <c r="A20" s="34"/>
      <c r="B20" s="35"/>
      <c r="C20" s="16">
        <v>6</v>
      </c>
      <c r="D20" s="18"/>
      <c r="E20" s="111" t="s">
        <v>43</v>
      </c>
      <c r="F20" s="120" t="s">
        <v>8</v>
      </c>
      <c r="G20" s="123">
        <v>15</v>
      </c>
      <c r="H20" s="65"/>
      <c r="I20" s="17"/>
      <c r="J20" s="19"/>
      <c r="K20" s="76"/>
      <c r="L20" s="27"/>
      <c r="M20" s="19"/>
      <c r="N20" s="76"/>
      <c r="O20" s="81"/>
      <c r="P20" s="124">
        <f t="shared" si="0"/>
        <v>0</v>
      </c>
    </row>
    <row r="21" spans="1:16" ht="40.5" customHeight="1">
      <c r="A21" s="34"/>
      <c r="B21" s="35"/>
      <c r="C21" s="16">
        <v>8</v>
      </c>
      <c r="D21" s="18"/>
      <c r="E21" s="111" t="s">
        <v>41</v>
      </c>
      <c r="F21" s="112" t="s">
        <v>7</v>
      </c>
      <c r="G21" s="123">
        <v>10</v>
      </c>
      <c r="H21" s="65"/>
      <c r="I21" s="17"/>
      <c r="J21" s="98"/>
      <c r="K21" s="81"/>
      <c r="L21" s="65"/>
      <c r="M21" s="98"/>
      <c r="N21" s="81"/>
      <c r="O21" s="81"/>
      <c r="P21" s="124">
        <f t="shared" si="0"/>
        <v>0</v>
      </c>
    </row>
    <row r="22" spans="1:16" ht="19.5" customHeight="1">
      <c r="A22" s="34"/>
      <c r="B22" s="35"/>
      <c r="C22" s="16">
        <v>11</v>
      </c>
      <c r="D22" s="18"/>
      <c r="E22" s="111" t="s">
        <v>32</v>
      </c>
      <c r="F22" s="112" t="s">
        <v>7</v>
      </c>
      <c r="G22" s="123">
        <v>48</v>
      </c>
      <c r="H22" s="65"/>
      <c r="I22" s="17"/>
      <c r="J22" s="98"/>
      <c r="K22" s="81"/>
      <c r="L22" s="65"/>
      <c r="M22" s="98"/>
      <c r="N22" s="81"/>
      <c r="O22" s="81"/>
      <c r="P22" s="124">
        <f t="shared" si="0"/>
        <v>0</v>
      </c>
    </row>
    <row r="23" spans="1:16" ht="33.75" customHeight="1" thickBot="1">
      <c r="A23" s="145"/>
      <c r="B23" s="146"/>
      <c r="C23" s="147">
        <v>12</v>
      </c>
      <c r="D23" s="148"/>
      <c r="E23" s="149" t="s">
        <v>39</v>
      </c>
      <c r="F23" s="150" t="s">
        <v>7</v>
      </c>
      <c r="G23" s="151">
        <v>96</v>
      </c>
      <c r="H23" s="152"/>
      <c r="I23" s="153"/>
      <c r="J23" s="154"/>
      <c r="K23" s="155"/>
      <c r="L23" s="152"/>
      <c r="M23" s="154"/>
      <c r="N23" s="155"/>
      <c r="O23" s="155"/>
      <c r="P23" s="156">
        <f t="shared" si="0"/>
        <v>0</v>
      </c>
    </row>
    <row r="24" spans="1:16" ht="28.5" customHeight="1" thickBot="1">
      <c r="A24" s="144">
        <v>2</v>
      </c>
      <c r="B24" s="159" t="s">
        <v>9</v>
      </c>
      <c r="C24" s="160"/>
      <c r="D24" s="161"/>
      <c r="E24" s="101"/>
      <c r="F24" s="102"/>
      <c r="G24" s="103"/>
      <c r="H24" s="104"/>
      <c r="I24" s="105"/>
      <c r="J24" s="106"/>
      <c r="K24" s="107"/>
      <c r="L24" s="104"/>
      <c r="M24" s="106"/>
      <c r="N24" s="108"/>
      <c r="O24" s="109"/>
      <c r="P24" s="128">
        <f>SUM(P16:P23)</f>
        <v>0</v>
      </c>
    </row>
    <row r="25" spans="1:16" ht="15.75">
      <c r="A25" s="34">
        <v>3</v>
      </c>
      <c r="B25" s="162" t="s">
        <v>31</v>
      </c>
      <c r="C25" s="163"/>
      <c r="D25" s="163"/>
      <c r="E25" s="164"/>
      <c r="F25" s="67"/>
      <c r="G25" s="70"/>
      <c r="H25" s="72"/>
      <c r="I25" s="44"/>
      <c r="J25" s="39"/>
      <c r="K25" s="75"/>
      <c r="L25" s="72"/>
      <c r="M25" s="39"/>
      <c r="N25" s="75"/>
      <c r="O25" s="80"/>
      <c r="P25" s="126"/>
    </row>
    <row r="26" spans="1:16" ht="18.75" customHeight="1" thickBot="1">
      <c r="A26" s="28"/>
      <c r="B26" s="29"/>
      <c r="C26" s="30">
        <v>1</v>
      </c>
      <c r="D26" s="62"/>
      <c r="E26" s="85"/>
      <c r="F26" s="84"/>
      <c r="G26" s="69"/>
      <c r="H26" s="73"/>
      <c r="I26" s="62"/>
      <c r="J26" s="63"/>
      <c r="K26" s="77"/>
      <c r="L26" s="73"/>
      <c r="M26" s="63"/>
      <c r="N26" s="77"/>
      <c r="O26" s="82"/>
      <c r="P26" s="129"/>
    </row>
    <row r="27" spans="1:16" ht="32.25" customHeight="1" thickBot="1">
      <c r="A27" s="32">
        <v>3</v>
      </c>
      <c r="B27" s="99"/>
      <c r="C27" s="31" t="s">
        <v>9</v>
      </c>
      <c r="D27" s="31"/>
      <c r="E27" s="86"/>
      <c r="F27" s="87"/>
      <c r="G27" s="88"/>
      <c r="H27" s="40"/>
      <c r="I27" s="40"/>
      <c r="J27" s="40"/>
      <c r="K27" s="40"/>
      <c r="L27" s="40"/>
      <c r="M27" s="40"/>
      <c r="N27" s="40"/>
      <c r="O27" s="40"/>
      <c r="P27" s="100">
        <f>SUM(P13+P24)</f>
        <v>0</v>
      </c>
    </row>
  </sheetData>
  <sheetProtection/>
  <mergeCells count="7">
    <mergeCell ref="C15:D15"/>
    <mergeCell ref="B24:D24"/>
    <mergeCell ref="B25:E25"/>
    <mergeCell ref="A1:P1"/>
    <mergeCell ref="A3:P3"/>
    <mergeCell ref="B8:E8"/>
    <mergeCell ref="B14:E1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7">
      <selection activeCell="F20" sqref="F20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8.140625" style="0" customWidth="1"/>
    <col min="5" max="5" width="36.00390625" style="0" customWidth="1"/>
  </cols>
  <sheetData>
    <row r="1" spans="1:16" ht="15.75">
      <c r="A1" s="165" t="s">
        <v>42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2" ht="18">
      <c r="A2" s="3"/>
      <c r="B2" s="14"/>
      <c r="C2" s="14"/>
      <c r="D2" s="1"/>
      <c r="E2" s="21"/>
      <c r="F2" s="20"/>
      <c r="G2" s="37"/>
      <c r="I2" s="2"/>
      <c r="J2" s="2"/>
      <c r="K2" s="2"/>
      <c r="L2" s="2"/>
    </row>
    <row r="3" spans="1:16" ht="15.75">
      <c r="A3" s="165" t="s">
        <v>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7" ht="18.75" thickBot="1">
      <c r="A4" s="12"/>
      <c r="B4" s="13"/>
      <c r="C4" s="13"/>
      <c r="D4" s="1"/>
      <c r="E4" s="21"/>
      <c r="F4" s="20"/>
      <c r="G4" s="37"/>
    </row>
    <row r="5" spans="1:16" ht="13.5" thickBot="1">
      <c r="A5" s="23"/>
      <c r="B5" s="24"/>
      <c r="C5" s="25"/>
      <c r="D5" s="45"/>
      <c r="E5" s="46"/>
      <c r="F5" s="47"/>
      <c r="G5" s="48"/>
      <c r="H5" s="4" t="s">
        <v>11</v>
      </c>
      <c r="I5" s="5"/>
      <c r="J5" s="5"/>
      <c r="K5" s="5"/>
      <c r="L5" s="5"/>
      <c r="M5" s="5"/>
      <c r="N5" s="5"/>
      <c r="O5" s="6"/>
      <c r="P5" s="7"/>
    </row>
    <row r="6" spans="1:16" ht="25.5">
      <c r="A6" s="26" t="s">
        <v>1</v>
      </c>
      <c r="B6" s="22"/>
      <c r="C6" s="22"/>
      <c r="D6" s="49" t="s">
        <v>2</v>
      </c>
      <c r="E6" s="50" t="s">
        <v>3</v>
      </c>
      <c r="F6" s="51" t="s">
        <v>4</v>
      </c>
      <c r="G6" s="52" t="s">
        <v>5</v>
      </c>
      <c r="H6" s="15" t="s">
        <v>12</v>
      </c>
      <c r="I6" s="8"/>
      <c r="J6" s="8"/>
      <c r="K6" s="9"/>
      <c r="L6" s="10" t="s">
        <v>13</v>
      </c>
      <c r="M6" s="10"/>
      <c r="N6" s="10"/>
      <c r="O6" s="11" t="s">
        <v>14</v>
      </c>
      <c r="P6" s="11" t="s">
        <v>15</v>
      </c>
    </row>
    <row r="7" spans="1:16" ht="39" thickBot="1">
      <c r="A7" s="41"/>
      <c r="B7" s="42"/>
      <c r="C7" s="43"/>
      <c r="D7" s="53"/>
      <c r="E7" s="54"/>
      <c r="F7" s="55"/>
      <c r="G7" s="56"/>
      <c r="H7" s="57" t="s">
        <v>16</v>
      </c>
      <c r="I7" s="58" t="s">
        <v>17</v>
      </c>
      <c r="J7" s="58" t="s">
        <v>18</v>
      </c>
      <c r="K7" s="59" t="s">
        <v>19</v>
      </c>
      <c r="L7" s="58" t="s">
        <v>20</v>
      </c>
      <c r="M7" s="58" t="s">
        <v>21</v>
      </c>
      <c r="N7" s="59" t="s">
        <v>22</v>
      </c>
      <c r="O7" s="60" t="s">
        <v>23</v>
      </c>
      <c r="P7" s="61" t="s">
        <v>24</v>
      </c>
    </row>
    <row r="8" spans="1:16" ht="15.75">
      <c r="A8" s="36">
        <v>1</v>
      </c>
      <c r="B8" s="166" t="s">
        <v>25</v>
      </c>
      <c r="C8" s="167"/>
      <c r="D8" s="167"/>
      <c r="E8" s="168"/>
      <c r="F8" s="45"/>
      <c r="G8" s="68"/>
      <c r="H8" s="72"/>
      <c r="I8" s="44"/>
      <c r="J8" s="39"/>
      <c r="K8" s="75"/>
      <c r="L8" s="72"/>
      <c r="M8" s="39"/>
      <c r="N8" s="75"/>
      <c r="O8" s="80"/>
      <c r="P8" s="79"/>
    </row>
    <row r="9" spans="1:16" ht="31.5" customHeight="1">
      <c r="A9" s="34"/>
      <c r="B9" s="35"/>
      <c r="C9" s="16">
        <v>1</v>
      </c>
      <c r="D9" s="18"/>
      <c r="E9" s="110" t="s">
        <v>33</v>
      </c>
      <c r="F9" s="112" t="s">
        <v>7</v>
      </c>
      <c r="G9" s="113">
        <v>14</v>
      </c>
      <c r="H9" s="27"/>
      <c r="I9" s="17"/>
      <c r="J9" s="19"/>
      <c r="K9" s="76"/>
      <c r="L9" s="27"/>
      <c r="M9" s="19"/>
      <c r="N9" s="76"/>
      <c r="O9" s="81"/>
      <c r="P9" s="124">
        <f>SUM(O9*G9)</f>
        <v>0</v>
      </c>
    </row>
    <row r="10" spans="1:16" ht="27.75" customHeight="1">
      <c r="A10" s="34"/>
      <c r="B10" s="35"/>
      <c r="C10" s="16">
        <v>2</v>
      </c>
      <c r="D10" s="18"/>
      <c r="E10" s="110" t="s">
        <v>35</v>
      </c>
      <c r="F10" s="112" t="s">
        <v>8</v>
      </c>
      <c r="G10" s="113">
        <v>1</v>
      </c>
      <c r="H10" s="27"/>
      <c r="I10" s="17"/>
      <c r="J10" s="19"/>
      <c r="K10" s="76"/>
      <c r="L10" s="27"/>
      <c r="M10" s="19"/>
      <c r="N10" s="76"/>
      <c r="O10" s="81"/>
      <c r="P10" s="124"/>
    </row>
    <row r="11" spans="1:16" ht="31.5" customHeight="1">
      <c r="A11" s="34"/>
      <c r="B11" s="35"/>
      <c r="C11" s="16">
        <v>3</v>
      </c>
      <c r="D11" s="18"/>
      <c r="E11" s="110" t="s">
        <v>38</v>
      </c>
      <c r="F11" s="112" t="s">
        <v>10</v>
      </c>
      <c r="G11" s="113">
        <v>66</v>
      </c>
      <c r="H11" s="27"/>
      <c r="I11" s="17"/>
      <c r="J11" s="19"/>
      <c r="K11" s="76"/>
      <c r="L11" s="27"/>
      <c r="M11" s="19"/>
      <c r="N11" s="76"/>
      <c r="O11" s="81"/>
      <c r="P11" s="124">
        <f>SUM(O11*G11)</f>
        <v>0</v>
      </c>
    </row>
    <row r="12" spans="1:16" ht="30" customHeight="1" thickBot="1">
      <c r="A12" s="130"/>
      <c r="B12" s="131"/>
      <c r="C12" s="132">
        <v>4</v>
      </c>
      <c r="D12" s="133"/>
      <c r="E12" s="134" t="s">
        <v>36</v>
      </c>
      <c r="F12" s="135" t="s">
        <v>6</v>
      </c>
      <c r="G12" s="136">
        <v>15</v>
      </c>
      <c r="H12" s="137"/>
      <c r="I12" s="138"/>
      <c r="J12" s="139"/>
      <c r="K12" s="140"/>
      <c r="L12" s="137"/>
      <c r="M12" s="139"/>
      <c r="N12" s="140"/>
      <c r="O12" s="141"/>
      <c r="P12" s="142">
        <f>SUM(O12*G12)</f>
        <v>0</v>
      </c>
    </row>
    <row r="13" spans="1:16" ht="16.5" thickBot="1">
      <c r="A13" s="32">
        <v>1</v>
      </c>
      <c r="B13" s="33">
        <v>1</v>
      </c>
      <c r="C13" s="31" t="s">
        <v>9</v>
      </c>
      <c r="D13" s="31"/>
      <c r="E13" s="66"/>
      <c r="F13" s="114"/>
      <c r="G13" s="115"/>
      <c r="H13" s="74"/>
      <c r="I13" s="40"/>
      <c r="J13" s="64"/>
      <c r="K13" s="78"/>
      <c r="L13" s="74"/>
      <c r="M13" s="64"/>
      <c r="N13" s="78"/>
      <c r="O13" s="83"/>
      <c r="P13" s="125">
        <f>SUM(P9:P12)</f>
        <v>0</v>
      </c>
    </row>
    <row r="14" spans="1:16" ht="15.75">
      <c r="A14" s="38">
        <v>2</v>
      </c>
      <c r="B14" s="166" t="s">
        <v>26</v>
      </c>
      <c r="C14" s="167"/>
      <c r="D14" s="167"/>
      <c r="E14" s="168"/>
      <c r="F14" s="116"/>
      <c r="G14" s="117"/>
      <c r="H14" s="71"/>
      <c r="I14" s="44"/>
      <c r="J14" s="39"/>
      <c r="K14" s="75"/>
      <c r="L14" s="72"/>
      <c r="M14" s="39"/>
      <c r="N14" s="75"/>
      <c r="O14" s="80"/>
      <c r="P14" s="126"/>
    </row>
    <row r="15" spans="1:16" ht="15.75">
      <c r="A15" s="89">
        <v>2</v>
      </c>
      <c r="B15" s="97">
        <v>1</v>
      </c>
      <c r="C15" s="157" t="s">
        <v>27</v>
      </c>
      <c r="D15" s="158"/>
      <c r="E15" s="90"/>
      <c r="F15" s="118"/>
      <c r="G15" s="119"/>
      <c r="H15" s="91"/>
      <c r="I15" s="92"/>
      <c r="J15" s="93"/>
      <c r="K15" s="94"/>
      <c r="L15" s="95"/>
      <c r="M15" s="93"/>
      <c r="N15" s="94"/>
      <c r="O15" s="96"/>
      <c r="P15" s="127"/>
    </row>
    <row r="16" spans="1:16" ht="48" customHeight="1">
      <c r="A16" s="34"/>
      <c r="B16" s="35"/>
      <c r="C16" s="16">
        <v>1</v>
      </c>
      <c r="D16" s="18"/>
      <c r="E16" s="143" t="s">
        <v>37</v>
      </c>
      <c r="F16" s="120" t="s">
        <v>6</v>
      </c>
      <c r="G16" s="121">
        <v>76</v>
      </c>
      <c r="H16" s="65"/>
      <c r="I16" s="17"/>
      <c r="J16" s="19"/>
      <c r="K16" s="76"/>
      <c r="L16" s="27"/>
      <c r="M16" s="19"/>
      <c r="N16" s="76"/>
      <c r="O16" s="81"/>
      <c r="P16" s="124">
        <f>SUM(G16*O16)</f>
        <v>0</v>
      </c>
    </row>
    <row r="17" spans="1:16" ht="17.25" customHeight="1">
      <c r="A17" s="34"/>
      <c r="B17" s="35"/>
      <c r="C17" s="16">
        <v>2</v>
      </c>
      <c r="D17" s="18"/>
      <c r="E17" s="111" t="s">
        <v>29</v>
      </c>
      <c r="F17" s="120" t="s">
        <v>6</v>
      </c>
      <c r="G17" s="122">
        <f>SUMPRODUCT(14,4,0.1)</f>
        <v>5.6000000000000005</v>
      </c>
      <c r="H17" s="65"/>
      <c r="I17" s="17"/>
      <c r="J17" s="19"/>
      <c r="K17" s="76"/>
      <c r="L17" s="27"/>
      <c r="M17" s="19"/>
      <c r="N17" s="76"/>
      <c r="O17" s="81"/>
      <c r="P17" s="124">
        <f aca="true" t="shared" si="0" ref="P17:P23">SUM(G17*O17)</f>
        <v>0</v>
      </c>
    </row>
    <row r="18" spans="1:16" ht="19.5" customHeight="1">
      <c r="A18" s="34"/>
      <c r="B18" s="35"/>
      <c r="C18" s="16">
        <v>3</v>
      </c>
      <c r="D18" s="18"/>
      <c r="E18" s="111" t="s">
        <v>28</v>
      </c>
      <c r="F18" s="120" t="s">
        <v>10</v>
      </c>
      <c r="G18" s="121">
        <v>56</v>
      </c>
      <c r="H18" s="65"/>
      <c r="I18" s="17"/>
      <c r="J18" s="19"/>
      <c r="K18" s="76"/>
      <c r="L18" s="27"/>
      <c r="M18" s="19"/>
      <c r="N18" s="76"/>
      <c r="O18" s="81"/>
      <c r="P18" s="124">
        <f>SUM(G18*O18)</f>
        <v>0</v>
      </c>
    </row>
    <row r="19" spans="1:16" ht="17.25" customHeight="1">
      <c r="A19" s="34"/>
      <c r="B19" s="35"/>
      <c r="C19" s="16">
        <v>5</v>
      </c>
      <c r="D19" s="18"/>
      <c r="E19" s="111" t="s">
        <v>30</v>
      </c>
      <c r="F19" s="112" t="s">
        <v>6</v>
      </c>
      <c r="G19" s="123">
        <f>SUMPRODUCT(14,4,0.5)</f>
        <v>28</v>
      </c>
      <c r="H19" s="65"/>
      <c r="I19" s="17"/>
      <c r="J19" s="98"/>
      <c r="K19" s="81"/>
      <c r="L19" s="65"/>
      <c r="M19" s="98"/>
      <c r="N19" s="81"/>
      <c r="O19" s="81"/>
      <c r="P19" s="124">
        <f t="shared" si="0"/>
        <v>0</v>
      </c>
    </row>
    <row r="20" spans="1:16" ht="58.5" customHeight="1">
      <c r="A20" s="34"/>
      <c r="B20" s="35"/>
      <c r="C20" s="16">
        <v>6</v>
      </c>
      <c r="D20" s="18"/>
      <c r="E20" s="111" t="s">
        <v>43</v>
      </c>
      <c r="F20" s="120" t="s">
        <v>8</v>
      </c>
      <c r="G20" s="123">
        <v>20</v>
      </c>
      <c r="H20" s="65"/>
      <c r="I20" s="17"/>
      <c r="J20" s="19"/>
      <c r="K20" s="76"/>
      <c r="L20" s="27"/>
      <c r="M20" s="19"/>
      <c r="N20" s="76"/>
      <c r="O20" s="81"/>
      <c r="P20" s="124">
        <f t="shared" si="0"/>
        <v>0</v>
      </c>
    </row>
    <row r="21" spans="1:16" ht="41.25" customHeight="1">
      <c r="A21" s="34"/>
      <c r="B21" s="35"/>
      <c r="C21" s="16">
        <v>8</v>
      </c>
      <c r="D21" s="18"/>
      <c r="E21" s="111" t="s">
        <v>40</v>
      </c>
      <c r="F21" s="112" t="s">
        <v>7</v>
      </c>
      <c r="G21" s="123">
        <v>14</v>
      </c>
      <c r="H21" s="65"/>
      <c r="I21" s="17"/>
      <c r="J21" s="98"/>
      <c r="K21" s="81"/>
      <c r="L21" s="65"/>
      <c r="M21" s="98"/>
      <c r="N21" s="81"/>
      <c r="O21" s="81"/>
      <c r="P21" s="124">
        <f t="shared" si="0"/>
        <v>0</v>
      </c>
    </row>
    <row r="22" spans="1:16" ht="32.25" customHeight="1">
      <c r="A22" s="34"/>
      <c r="B22" s="35"/>
      <c r="C22" s="16">
        <v>11</v>
      </c>
      <c r="D22" s="18"/>
      <c r="E22" s="111" t="s">
        <v>32</v>
      </c>
      <c r="F22" s="112" t="s">
        <v>7</v>
      </c>
      <c r="G22" s="123">
        <v>60</v>
      </c>
      <c r="H22" s="65"/>
      <c r="I22" s="17"/>
      <c r="J22" s="98"/>
      <c r="K22" s="81"/>
      <c r="L22" s="65"/>
      <c r="M22" s="98"/>
      <c r="N22" s="81"/>
      <c r="O22" s="81"/>
      <c r="P22" s="124">
        <f t="shared" si="0"/>
        <v>0</v>
      </c>
    </row>
    <row r="23" spans="1:16" ht="32.25" customHeight="1" thickBot="1">
      <c r="A23" s="145"/>
      <c r="B23" s="146"/>
      <c r="C23" s="147">
        <v>12</v>
      </c>
      <c r="D23" s="148"/>
      <c r="E23" s="149" t="s">
        <v>39</v>
      </c>
      <c r="F23" s="150" t="s">
        <v>7</v>
      </c>
      <c r="G23" s="151">
        <v>96</v>
      </c>
      <c r="H23" s="152"/>
      <c r="I23" s="153"/>
      <c r="J23" s="154"/>
      <c r="K23" s="155"/>
      <c r="L23" s="152"/>
      <c r="M23" s="154"/>
      <c r="N23" s="155"/>
      <c r="O23" s="155"/>
      <c r="P23" s="156">
        <f t="shared" si="0"/>
        <v>0</v>
      </c>
    </row>
    <row r="24" spans="1:16" ht="16.5" thickBot="1">
      <c r="A24" s="144">
        <v>2</v>
      </c>
      <c r="B24" s="159" t="s">
        <v>9</v>
      </c>
      <c r="C24" s="160"/>
      <c r="D24" s="161"/>
      <c r="E24" s="101"/>
      <c r="F24" s="102"/>
      <c r="G24" s="103"/>
      <c r="H24" s="104"/>
      <c r="I24" s="105"/>
      <c r="J24" s="106"/>
      <c r="K24" s="107"/>
      <c r="L24" s="104"/>
      <c r="M24" s="106"/>
      <c r="N24" s="108"/>
      <c r="O24" s="109"/>
      <c r="P24" s="128">
        <f>SUM(P16:P23)</f>
        <v>0</v>
      </c>
    </row>
    <row r="25" spans="1:16" ht="15.75">
      <c r="A25" s="34">
        <v>3</v>
      </c>
      <c r="B25" s="162" t="s">
        <v>31</v>
      </c>
      <c r="C25" s="163"/>
      <c r="D25" s="163"/>
      <c r="E25" s="164"/>
      <c r="F25" s="67"/>
      <c r="G25" s="70"/>
      <c r="H25" s="72"/>
      <c r="I25" s="44"/>
      <c r="J25" s="39"/>
      <c r="K25" s="75"/>
      <c r="L25" s="72"/>
      <c r="M25" s="39"/>
      <c r="N25" s="75"/>
      <c r="O25" s="80"/>
      <c r="P25" s="126"/>
    </row>
    <row r="26" spans="1:16" ht="16.5" thickBot="1">
      <c r="A26" s="28"/>
      <c r="B26" s="29"/>
      <c r="C26" s="30">
        <v>1</v>
      </c>
      <c r="D26" s="62"/>
      <c r="E26" s="85"/>
      <c r="F26" s="84"/>
      <c r="G26" s="69"/>
      <c r="H26" s="73"/>
      <c r="I26" s="62"/>
      <c r="J26" s="63"/>
      <c r="K26" s="77"/>
      <c r="L26" s="73"/>
      <c r="M26" s="63"/>
      <c r="N26" s="77"/>
      <c r="O26" s="82"/>
      <c r="P26" s="129"/>
    </row>
    <row r="27" spans="1:16" ht="16.5" thickBot="1">
      <c r="A27" s="32">
        <v>3</v>
      </c>
      <c r="B27" s="99"/>
      <c r="C27" s="31" t="s">
        <v>9</v>
      </c>
      <c r="D27" s="31"/>
      <c r="E27" s="86"/>
      <c r="F27" s="87"/>
      <c r="G27" s="88"/>
      <c r="H27" s="40"/>
      <c r="I27" s="40"/>
      <c r="J27" s="40"/>
      <c r="K27" s="40"/>
      <c r="L27" s="40"/>
      <c r="M27" s="40"/>
      <c r="N27" s="40"/>
      <c r="O27" s="40"/>
      <c r="P27" s="100">
        <f>SUM(P13+P24)</f>
        <v>0</v>
      </c>
    </row>
  </sheetData>
  <sheetProtection/>
  <mergeCells count="7">
    <mergeCell ref="B25:E25"/>
    <mergeCell ref="A1:P1"/>
    <mergeCell ref="A3:P3"/>
    <mergeCell ref="B8:E8"/>
    <mergeCell ref="B14:E14"/>
    <mergeCell ref="C15:D15"/>
    <mergeCell ref="B24:D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FIÚK</dc:creator>
  <cp:keywords/>
  <dc:description/>
  <cp:lastModifiedBy>Bazsánt Ottó</cp:lastModifiedBy>
  <cp:lastPrinted>2014-06-26T09:06:20Z</cp:lastPrinted>
  <dcterms:created xsi:type="dcterms:W3CDTF">1999-03-01T10:14:55Z</dcterms:created>
  <dcterms:modified xsi:type="dcterms:W3CDTF">2016-09-28T11:54:53Z</dcterms:modified>
  <cp:category/>
  <cp:version/>
  <cp:contentType/>
  <cp:contentStatus/>
</cp:coreProperties>
</file>